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1-2" sheetId="1" r:id="rId1"/>
    <sheet name="3-4" sheetId="2" r:id="rId2"/>
    <sheet name="5-6" sheetId="3" r:id="rId3"/>
    <sheet name="7-8" sheetId="4" r:id="rId4"/>
  </sheets>
  <definedNames>
    <definedName name="_xlnm.Print_Titles" localSheetId="2">'5-6'!$3:$6</definedName>
    <definedName name="_xlnm.Print_Area" localSheetId="0">'1-2'!$A$1:$BK$34</definedName>
    <definedName name="_xlnm.Print_Area" localSheetId="2">'5-6'!$A$1:$T$71</definedName>
  </definedNames>
  <calcPr fullCalcOnLoad="1"/>
</workbook>
</file>

<file path=xl/sharedStrings.xml><?xml version="1.0" encoding="utf-8"?>
<sst xmlns="http://schemas.openxmlformats.org/spreadsheetml/2006/main" count="420" uniqueCount="288">
  <si>
    <t>1. График учебного процесса</t>
  </si>
  <si>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</si>
  <si>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</si>
  <si>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</si>
  <si>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</si>
  <si>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</si>
  <si>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</si>
  <si>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</si>
  <si>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</si>
  <si>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</si>
  <si>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</si>
  <si>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</si>
  <si>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</si>
  <si>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</si>
  <si>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</si>
  <si>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</si>
  <si>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</si>
  <si>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</si>
  <si>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</si>
  <si>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</si>
  <si>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</si>
  <si>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</si>
  <si>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</si>
  <si>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</si>
  <si>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</si>
  <si>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</si>
  <si>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</si>
  <si>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</si>
  <si>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</si>
  <si>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</si>
  <si>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</si>
  <si>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</si>
  <si>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</si>
  <si>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</si>
  <si>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3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</si>
  <si>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</si>
  <si>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</si>
  <si>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</si>
  <si>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</si>
  <si>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</si>
  <si>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</si>
  <si>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</si>
  <si>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</si>
  <si>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</si>
  <si>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</si>
  <si>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</si>
  <si>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Общий гуманитарный и социально-экономический цикл</t>
  </si>
  <si>
    <t>ОГСЭ.01</t>
  </si>
  <si>
    <t xml:space="preserve">История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</si>
  <si>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</si>
  <si>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</si>
  <si>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</si>
  <si>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</si>
  <si>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</si>
  <si>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</si>
  <si>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</si>
  <si>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</si>
  <si>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</si>
  <si>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</si>
  <si>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</si>
  <si>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</si>
  <si>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</si>
  <si>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</si>
  <si>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</si>
  <si>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</si>
  <si>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</si>
  <si>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</si>
  <si>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</si>
  <si>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</si>
  <si>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</si>
  <si>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</si>
  <si>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</si>
  <si>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</si>
  <si>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</si>
  <si>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</si>
  <si>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>Учебный план</t>
  </si>
  <si>
    <t xml:space="preserve">по специальности  среднего профессионального образования </t>
  </si>
  <si>
    <t>по программе базовой подготовки</t>
  </si>
  <si>
    <t>Форма обучения - очная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</si>
  <si>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</si>
  <si>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</si>
  <si>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</si>
  <si>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</si>
  <si>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</si>
  <si>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 xml:space="preserve">2. Сводные данные по бюджету времени (в неделях)
</t>
  </si>
  <si>
    <t>Подготовка к государственной (итоговой) аттестации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</si>
  <si>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</si>
  <si>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</si>
  <si>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</si>
  <si>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</si>
  <si>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</si>
  <si>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</si>
  <si>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</si>
  <si>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</si>
  <si>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</si>
  <si>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</si>
  <si>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</si>
  <si>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</si>
  <si>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</si>
  <si>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</si>
  <si>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</si>
  <si>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МДК.01.02</t>
  </si>
  <si>
    <t>ПП.01</t>
  </si>
  <si>
    <t>Производственная практика (по профилю специальности)</t>
  </si>
  <si>
    <t>ПМ.02</t>
  </si>
  <si>
    <t>МДК.02.01</t>
  </si>
  <si>
    <t>ПП.02</t>
  </si>
  <si>
    <t>ПМ.03</t>
  </si>
  <si>
    <t>Производственная практика (преддипломная)</t>
  </si>
  <si>
    <t>ПДП</t>
  </si>
  <si>
    <t>К.00</t>
  </si>
  <si>
    <t>1.Программа базовой подготовки</t>
  </si>
  <si>
    <t xml:space="preserve">1.1. Выпускная квалификационная работа </t>
  </si>
  <si>
    <t>ГИА.00</t>
  </si>
  <si>
    <t>ГИА.01</t>
  </si>
  <si>
    <t>ГИА.02</t>
  </si>
  <si>
    <t>Практика (час.)</t>
  </si>
  <si>
    <t>Всего:</t>
  </si>
  <si>
    <t>4 нед.</t>
  </si>
  <si>
    <t>6 нед.</t>
  </si>
  <si>
    <t xml:space="preserve">экзамен </t>
  </si>
  <si>
    <t>зачет</t>
  </si>
  <si>
    <t>Формы промежуточной аттестации  (семестр)</t>
  </si>
  <si>
    <t>Кабинеты:</t>
  </si>
  <si>
    <t>Лаборатории:</t>
  </si>
  <si>
    <t>Мастерские:</t>
  </si>
  <si>
    <t>Спортивный комплекс:</t>
  </si>
  <si>
    <t>Спортивныый зал</t>
  </si>
  <si>
    <t>Стрелковый тир (в любой модификации, включая электронный) или место для стрельбы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</si>
  <si>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</si>
  <si>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</si>
  <si>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</si>
  <si>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</si>
  <si>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 xml:space="preserve">* не входит в общее количество зачетов и экзаменов </t>
  </si>
  <si>
    <t>Распределение обязательной нагрузки по курсам и семестрам                                              (час. в семестр)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</si>
  <si>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</si>
  <si>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</si>
  <si>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УП.02</t>
  </si>
  <si>
    <t>МДК.03.01</t>
  </si>
  <si>
    <t>ПП.03</t>
  </si>
  <si>
    <t>ПМ.04</t>
  </si>
  <si>
    <t>Тренажеры, тренажерные комплексы:</t>
  </si>
  <si>
    <t>Тренажерный зал общефизической подготовки</t>
  </si>
  <si>
    <t>5. Перечень лабораторий, кабинетов, мастерских и др.</t>
  </si>
  <si>
    <t xml:space="preserve"> </t>
  </si>
  <si>
    <t>Семестр</t>
  </si>
  <si>
    <t>Недель</t>
  </si>
  <si>
    <t>УП.00</t>
  </si>
  <si>
    <t>ПП.00</t>
  </si>
  <si>
    <t>ПДП.00</t>
  </si>
  <si>
    <t>4. Учебная и производственная практика</t>
  </si>
  <si>
    <t>КЭ*</t>
  </si>
  <si>
    <t>занятия на уроках</t>
  </si>
  <si>
    <t>Математика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</si>
  <si>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</si>
  <si>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</si>
  <si>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</si>
  <si>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</si>
  <si>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</si>
  <si>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Основы металлургического производства</t>
  </si>
  <si>
    <t>Теплотехника</t>
  </si>
  <si>
    <t>Химические и физико-химические методы анализа</t>
  </si>
  <si>
    <t>Физическая культура</t>
  </si>
  <si>
    <t>Квалификация -   51.Техник</t>
  </si>
  <si>
    <t>Выполнение работ по одной или нескольким профессиям рабочих, должностям служащих</t>
  </si>
  <si>
    <t>1 семестр 16 недель</t>
  </si>
  <si>
    <t>4 курс</t>
  </si>
  <si>
    <t>3 
семестр 16 
недель</t>
  </si>
  <si>
    <t>6
 семестр 0         недель</t>
  </si>
  <si>
    <t>Экологические основы природопользования</t>
  </si>
  <si>
    <t>Основы права</t>
  </si>
  <si>
    <t>Русский язык и культура речи</t>
  </si>
  <si>
    <t>Основы социологии и политологии</t>
  </si>
  <si>
    <t>Нормативный срок обучения - 3 года 10 месяцев</t>
  </si>
  <si>
    <t>на базе основного общего образования</t>
  </si>
  <si>
    <t>Социальная психология</t>
  </si>
  <si>
    <t>История донского края</t>
  </si>
  <si>
    <t>Освоение основных профессиональных приемов</t>
  </si>
  <si>
    <t>Физическая химия</t>
  </si>
  <si>
    <t>2
 семестр 18
 недель</t>
  </si>
  <si>
    <t>4 семестр 17 недель</t>
  </si>
  <si>
    <t>5 семестр 16 недель</t>
  </si>
  <si>
    <t>Управление технологическими процессами производства чугуна и контроль за ними</t>
  </si>
  <si>
    <t>Управление технологическими процессами производства стали и контроль за ними</t>
  </si>
  <si>
    <t>МДК.01.03</t>
  </si>
  <si>
    <t>Управление технологическими процессами производства стали, ферросплавов и лигатур в электропечах и контроль за ним</t>
  </si>
  <si>
    <t>Организационно-правовое управление</t>
  </si>
  <si>
    <t>Участие в экспериментальных и исследовательских работах</t>
  </si>
  <si>
    <t>Технология исследовательской деятельности</t>
  </si>
  <si>
    <t>Организация работы коллектива на производственном участке</t>
  </si>
  <si>
    <t>Ведение технологического процесса производства черных металлов (чугуна, стали и ферросплавов)</t>
  </si>
  <si>
    <t>Метрология , стандартизация и сертификация</t>
  </si>
  <si>
    <t>Технология производства стали в мартеновских и электропечах</t>
  </si>
  <si>
    <t>дифференцированный зачет</t>
  </si>
  <si>
    <t xml:space="preserve">Другие формы контроля </t>
  </si>
  <si>
    <t>3,4,5,6,7</t>
  </si>
  <si>
    <t>Общеобразовательный цикл</t>
  </si>
  <si>
    <t>О.00</t>
  </si>
  <si>
    <t>ОД.00</t>
  </si>
  <si>
    <t>Общеобразовательная подготовка</t>
  </si>
  <si>
    <t>ОД.01</t>
  </si>
  <si>
    <t>Образовательная область "Филология"</t>
  </si>
  <si>
    <t>ОД.01.01</t>
  </si>
  <si>
    <t>Русский язык</t>
  </si>
  <si>
    <t>2</t>
  </si>
  <si>
    <t>1</t>
  </si>
  <si>
    <t>ОД.01.02</t>
  </si>
  <si>
    <t>Литература</t>
  </si>
  <si>
    <t>ОД.01.03</t>
  </si>
  <si>
    <t>ОД.02</t>
  </si>
  <si>
    <t>Образовательная область "Математика"</t>
  </si>
  <si>
    <t>ОД.02.01</t>
  </si>
  <si>
    <t>ОД.02.02</t>
  </si>
  <si>
    <t>ОД.03</t>
  </si>
  <si>
    <t>Образовательная область "Обществознание"</t>
  </si>
  <si>
    <t>ОД.03.01</t>
  </si>
  <si>
    <t>История</t>
  </si>
  <si>
    <t>ОД.03.02</t>
  </si>
  <si>
    <t>Обществознание</t>
  </si>
  <si>
    <t>ОД.03.03</t>
  </si>
  <si>
    <t>География</t>
  </si>
  <si>
    <t>ОД.04</t>
  </si>
  <si>
    <t>Образовательная область "Естествознание"</t>
  </si>
  <si>
    <t>ОД.04.01</t>
  </si>
  <si>
    <t>Физика</t>
  </si>
  <si>
    <t>ОД.04.02</t>
  </si>
  <si>
    <t>Химия</t>
  </si>
  <si>
    <t>ОД.04.03</t>
  </si>
  <si>
    <t>Биология</t>
  </si>
  <si>
    <t>ОД.04.04</t>
  </si>
  <si>
    <t>Экология</t>
  </si>
  <si>
    <t>ОД.05</t>
  </si>
  <si>
    <t>Образовательная область "Физическая культура"</t>
  </si>
  <si>
    <t>ОД.05.01</t>
  </si>
  <si>
    <t>1,2</t>
  </si>
  <si>
    <t>ОД.05.02</t>
  </si>
  <si>
    <t>Основы безопасности жизнедеятельности</t>
  </si>
  <si>
    <t>ОД.06</t>
  </si>
  <si>
    <t>Образовательная область "Технология"</t>
  </si>
  <si>
    <t>ОД.06.01</t>
  </si>
  <si>
    <t>2
 семестр 23
 недель</t>
  </si>
  <si>
    <t xml:space="preserve">3 
семестр </t>
  </si>
  <si>
    <t>1 курс</t>
  </si>
  <si>
    <t>3. План учебного процесса 1 курса (прием на базе основного общего образования)</t>
  </si>
  <si>
    <t>МДК.04.01</t>
  </si>
  <si>
    <t>УП.01</t>
  </si>
  <si>
    <t>22.02.01 Металлургия черных металлов</t>
  </si>
  <si>
    <t>Слесарно-механические</t>
  </si>
  <si>
    <t>Гуманитарных и социально-экономических дисциплин</t>
  </si>
  <si>
    <t>Математики</t>
  </si>
  <si>
    <t>Информатики и информационных технологий в профессиональной деятельности</t>
  </si>
  <si>
    <t>Инженерной графики</t>
  </si>
  <si>
    <t>Экономики организации, менеджмента, правового обеспечения профессиональной деятельности</t>
  </si>
  <si>
    <t>Теплотехники</t>
  </si>
  <si>
    <t>Основ металлургического производства</t>
  </si>
  <si>
    <t>Технологии производства черных металлов</t>
  </si>
  <si>
    <t>Метрологии, стандартизации и сертификации</t>
  </si>
  <si>
    <t>Безопасности жизнедеятельности и охраны труда</t>
  </si>
  <si>
    <t>Итоговой государственной аттестации</t>
  </si>
  <si>
    <t>Методический</t>
  </si>
  <si>
    <t>Электротехники и электроники</t>
  </si>
  <si>
    <t>Физической химии</t>
  </si>
  <si>
    <t>Химических и физико-химических методов анализа</t>
  </si>
  <si>
    <t>Электрооборудования металлургических цехов</t>
  </si>
  <si>
    <t>Автоматизации технологических процессов</t>
  </si>
  <si>
    <t>Технической механики</t>
  </si>
  <si>
    <t>Материаловедения</t>
  </si>
  <si>
    <t>Технологии и оборудования металлургических цехов</t>
  </si>
  <si>
    <t>Уроки карьеры</t>
  </si>
  <si>
    <t>** - Физическая культура предусматривает 2 часа в неделю обязательных занятий и 2 часа самостоятельной работы (за счет различных форм внеаудиторных занятий в спортивных клубах, секциях)</t>
  </si>
  <si>
    <t>Физическая культура **</t>
  </si>
  <si>
    <t>Технология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</si>
  <si>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</si>
  <si>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</si>
  <si>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</si>
  <si>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</si>
  <si>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дифференцированных зачетов</t>
  </si>
  <si>
    <t>зачетов</t>
  </si>
  <si>
    <t xml:space="preserve">4  семестр </t>
  </si>
  <si>
    <t>5   семестр</t>
  </si>
  <si>
    <t xml:space="preserve">6  семестр 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</si>
  <si>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для обучающихся: 4 часа на одного обучающегося на каждый учебный год</t>
    </r>
  </si>
  <si>
    <t>курсовых работ (проектов)</t>
  </si>
  <si>
    <t>Всего часов обучения по циклам ППССЗ</t>
  </si>
  <si>
    <t>УТВЕРЖДАЮ:                                                                                                                                                                                                                                                      Директор ГБПОУ  РО "Таганрогского металлургического техникума" _____________________________ Лизогуб Л.Н.
" 14 " апреля  2017г.</t>
  </si>
  <si>
    <t>Проект на 2017 - 2018 учебный год</t>
  </si>
  <si>
    <t>ПП.04</t>
  </si>
  <si>
    <t>144/4 нед.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</si>
</sst>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"/>
      <family val="0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30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36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5" fillId="0" borderId="37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1" fillId="0" borderId="39" xfId="0" applyNumberFormat="1" applyFont="1" applyFill="1" applyBorder="1" applyAlignment="1" applyProtection="1">
      <alignment horizontal="left" vertical="top"/>
      <protection/>
    </xf>
    <xf numFmtId="0" fontId="1" fillId="0" borderId="40" xfId="0" applyNumberFormat="1" applyFont="1" applyFill="1" applyBorder="1" applyAlignment="1" applyProtection="1">
      <alignment horizontal="left" vertical="top"/>
      <protection/>
    </xf>
    <xf numFmtId="0" fontId="10" fillId="0" borderId="38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horizontal="center" vertical="top"/>
      <protection/>
    </xf>
    <xf numFmtId="0" fontId="6" fillId="0" borderId="41" xfId="0" applyNumberFormat="1" applyFont="1" applyFill="1" applyBorder="1" applyAlignment="1" applyProtection="1">
      <alignment horizontal="center"/>
      <protection/>
    </xf>
    <xf numFmtId="49" fontId="17" fillId="4" borderId="10" xfId="0" applyNumberFormat="1" applyFont="1" applyFill="1" applyBorder="1" applyAlignment="1" applyProtection="1">
      <alignment horizontal="left" vertical="top" wrapText="1"/>
      <protection/>
    </xf>
    <xf numFmtId="49" fontId="18" fillId="4" borderId="29" xfId="0" applyNumberFormat="1" applyFont="1" applyFill="1" applyBorder="1" applyAlignment="1" applyProtection="1">
      <alignment horizontal="left" vertical="top" wrapText="1"/>
      <protection/>
    </xf>
    <xf numFmtId="49" fontId="18" fillId="4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49" fontId="17" fillId="4" borderId="29" xfId="0" applyNumberFormat="1" applyFont="1" applyFill="1" applyBorder="1" applyAlignment="1" applyProtection="1">
      <alignment horizontal="left"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4" borderId="10" xfId="0" applyNumberFormat="1" applyFont="1" applyFill="1" applyBorder="1" applyAlignment="1" applyProtection="1">
      <alignment horizontal="left" vertical="top" wrapText="1"/>
      <protection/>
    </xf>
    <xf numFmtId="49" fontId="20" fillId="0" borderId="29" xfId="0" applyNumberFormat="1" applyFont="1" applyFill="1" applyBorder="1" applyAlignment="1" applyProtection="1">
      <alignment horizontal="left" vertical="center"/>
      <protection hidden="1"/>
    </xf>
    <xf numFmtId="49" fontId="20" fillId="0" borderId="29" xfId="0" applyNumberFormat="1" applyFont="1" applyFill="1" applyBorder="1" applyAlignment="1" applyProtection="1">
      <alignment horizontal="left" vertical="top" wrapText="1"/>
      <protection/>
    </xf>
    <xf numFmtId="49" fontId="20" fillId="0" borderId="10" xfId="0" applyNumberFormat="1" applyFont="1" applyFill="1" applyBorder="1" applyAlignment="1" applyProtection="1">
      <alignment horizontal="center" vertical="center" shrinkToFit="1"/>
      <protection/>
    </xf>
    <xf numFmtId="1" fontId="20" fillId="0" borderId="29" xfId="0" applyNumberFormat="1" applyFont="1" applyFill="1" applyBorder="1" applyAlignment="1" applyProtection="1">
      <alignment horizontal="center" vertical="center" shrinkToFit="1"/>
      <protection/>
    </xf>
    <xf numFmtId="49" fontId="20" fillId="0" borderId="10" xfId="0" applyNumberFormat="1" applyFont="1" applyFill="1" applyBorder="1" applyAlignment="1" applyProtection="1">
      <alignment horizontal="left" vertical="center"/>
      <protection hidden="1"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1" fontId="20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2" borderId="10" xfId="0" applyNumberFormat="1" applyFont="1" applyFill="1" applyBorder="1" applyAlignment="1" applyProtection="1">
      <alignment horizontal="center" vertical="top"/>
      <protection/>
    </xf>
    <xf numFmtId="49" fontId="20" fillId="0" borderId="29" xfId="0" applyNumberFormat="1" applyFont="1" applyFill="1" applyBorder="1" applyAlignment="1" applyProtection="1">
      <alignment horizontal="center" vertical="center" shrinkToFit="1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49" fontId="20" fillId="0" borderId="15" xfId="0" applyNumberFormat="1" applyFont="1" applyFill="1" applyBorder="1" applyAlignment="1" applyProtection="1">
      <alignment horizontal="center" vertical="center" shrinkToFit="1"/>
      <protection/>
    </xf>
    <xf numFmtId="1" fontId="20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29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left" vertical="center"/>
      <protection hidden="1"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3" fillId="3" borderId="10" xfId="0" applyNumberFormat="1" applyFont="1" applyFill="1" applyBorder="1" applyAlignment="1" applyProtection="1">
      <alignment horizontal="right" vertical="top" wrapText="1"/>
      <protection/>
    </xf>
    <xf numFmtId="0" fontId="3" fillId="3" borderId="10" xfId="0" applyNumberFormat="1" applyFont="1" applyFill="1" applyBorder="1" applyAlignment="1" applyProtection="1">
      <alignment horizontal="center" vertical="top" wrapText="1"/>
      <protection/>
    </xf>
    <xf numFmtId="0" fontId="6" fillId="3" borderId="10" xfId="0" applyNumberFormat="1" applyFont="1" applyFill="1" applyBorder="1" applyAlignment="1" applyProtection="1">
      <alignment horizontal="center" vertical="top"/>
      <protection/>
    </xf>
    <xf numFmtId="0" fontId="3" fillId="3" borderId="10" xfId="0" applyNumberFormat="1" applyFont="1" applyFill="1" applyBorder="1" applyAlignment="1" applyProtection="1">
      <alignment horizontal="center" vertical="top"/>
      <protection/>
    </xf>
    <xf numFmtId="49" fontId="19" fillId="3" borderId="12" xfId="0" applyNumberFormat="1" applyFont="1" applyFill="1" applyBorder="1" applyAlignment="1" applyProtection="1">
      <alignment horizontal="left" vertical="center" wrapText="1"/>
      <protection hidden="1"/>
    </xf>
    <xf numFmtId="1" fontId="6" fillId="3" borderId="15" xfId="0" applyNumberFormat="1" applyFont="1" applyFill="1" applyBorder="1" applyAlignment="1" applyProtection="1">
      <alignment horizontal="center" vertical="top"/>
      <protection/>
    </xf>
    <xf numFmtId="0" fontId="6" fillId="3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6" fillId="32" borderId="41" xfId="0" applyNumberFormat="1" applyFont="1" applyFill="1" applyBorder="1" applyAlignment="1" applyProtection="1">
      <alignment horizontal="center" vertical="top"/>
      <protection/>
    </xf>
    <xf numFmtId="0" fontId="7" fillId="32" borderId="41" xfId="0" applyNumberFormat="1" applyFont="1" applyFill="1" applyBorder="1" applyAlignment="1" applyProtection="1">
      <alignment horizontal="center" vertical="top"/>
      <protection/>
    </xf>
    <xf numFmtId="49" fontId="19" fillId="32" borderId="41" xfId="0" applyNumberFormat="1" applyFont="1" applyFill="1" applyBorder="1" applyAlignment="1" applyProtection="1">
      <alignment horizontal="left" vertical="top" wrapText="1"/>
      <protection hidden="1"/>
    </xf>
    <xf numFmtId="1" fontId="19" fillId="32" borderId="41" xfId="0" applyNumberFormat="1" applyFont="1" applyFill="1" applyBorder="1" applyAlignment="1" applyProtection="1">
      <alignment horizontal="center" vertical="center" shrinkToFit="1"/>
      <protection hidden="1"/>
    </xf>
    <xf numFmtId="49" fontId="19" fillId="32" borderId="4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33" xfId="0" applyNumberFormat="1" applyFont="1" applyFill="1" applyBorder="1" applyAlignment="1" applyProtection="1">
      <alignment vertical="top" wrapText="1"/>
      <protection/>
    </xf>
    <xf numFmtId="49" fontId="19" fillId="32" borderId="41" xfId="0" applyNumberFormat="1" applyFont="1" applyFill="1" applyBorder="1" applyAlignment="1" applyProtection="1">
      <alignment horizontal="left" vertical="center"/>
      <protection hidden="1"/>
    </xf>
    <xf numFmtId="0" fontId="10" fillId="0" borderId="35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1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NumberFormat="1" applyFont="1" applyFill="1" applyBorder="1" applyAlignment="1" applyProtection="1">
      <alignment horizontal="center" vertical="center" textRotation="90"/>
      <protection/>
    </xf>
    <xf numFmtId="0" fontId="10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6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1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7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0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8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2" xfId="0" applyNumberFormat="1" applyFont="1" applyFill="1" applyBorder="1" applyAlignment="1" applyProtection="1">
      <alignment horizontal="center" vertical="distributed" textRotation="90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16" fillId="0" borderId="48" xfId="0" applyNumberFormat="1" applyFont="1" applyFill="1" applyBorder="1" applyAlignment="1" applyProtection="1">
      <alignment vertical="top"/>
      <protection/>
    </xf>
    <xf numFmtId="0" fontId="10" fillId="0" borderId="30" xfId="0" applyNumberFormat="1" applyFont="1" applyFill="1" applyBorder="1" applyAlignment="1" applyProtection="1">
      <alignment horizontal="center" vertical="center" textRotation="90"/>
      <protection/>
    </xf>
    <xf numFmtId="0" fontId="10" fillId="0" borderId="31" xfId="0" applyNumberFormat="1" applyFont="1" applyFill="1" applyBorder="1" applyAlignment="1" applyProtection="1">
      <alignment horizontal="center" vertical="center" textRotation="90"/>
      <protection/>
    </xf>
    <xf numFmtId="0" fontId="10" fillId="0" borderId="32" xfId="0" applyNumberFormat="1" applyFont="1" applyFill="1" applyBorder="1" applyAlignment="1" applyProtection="1">
      <alignment horizontal="center" vertical="center" textRotation="90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textRotation="90"/>
      <protection/>
    </xf>
    <xf numFmtId="0" fontId="1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49" xfId="0" applyNumberFormat="1" applyFont="1" applyFill="1" applyBorder="1" applyAlignment="1" applyProtection="1">
      <alignment horizontal="center" vertical="top" wrapText="1"/>
      <protection/>
    </xf>
    <xf numFmtId="0" fontId="11" fillId="0" borderId="49" xfId="0" applyNumberFormat="1" applyFont="1" applyFill="1" applyBorder="1" applyAlignment="1" applyProtection="1">
      <alignment vertical="top" wrapText="1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textRotation="90"/>
      <protection/>
    </xf>
    <xf numFmtId="0" fontId="3" fillId="0" borderId="17" xfId="0" applyNumberFormat="1" applyFont="1" applyFill="1" applyBorder="1" applyAlignment="1" applyProtection="1">
      <alignment horizontal="center" vertical="center" textRotation="90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3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15" xfId="0" applyNumberFormat="1" applyFont="1" applyFill="1" applyBorder="1" applyAlignment="1" applyProtection="1">
      <alignment horizontal="center" textRotation="90" wrapText="1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textRotation="90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6" fillId="0" borderId="15" xfId="0" applyNumberFormat="1" applyFont="1" applyFill="1" applyBorder="1" applyAlignment="1" applyProtection="1">
      <alignment horizontal="center" vertical="center" textRotation="90"/>
      <protection/>
    </xf>
    <xf numFmtId="0" fontId="0" fillId="0" borderId="17" xfId="0" applyNumberFormat="1" applyFont="1" applyFill="1" applyBorder="1" applyAlignment="1" applyProtection="1">
      <alignment horizontal="center" vertical="center" textRotation="90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2">
    <dxf/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4"/>
  <sheetViews>
    <sheetView tabSelected="1" zoomScale="120" zoomScaleNormal="120" zoomScalePageLayoutView="0" workbookViewId="0" topLeftCell="A1">
      <selection activeCell="BF24" sqref="BF24"/>
    </sheetView>
  </sheetViews>
  <sheetFormatPr defaultColWidth="9.140625" defaultRowHeight="12.75"/>
  <cols>
    <col min="1" max="54" width="2.00390625" style="3" customWidth="1"/>
    <col min="55" max="55" width="3.00390625" style="3" customWidth="1"/>
    <col min="56" max="56" width="4.8515625" style="3" customWidth="1"/>
    <col min="57" max="57" width="3.00390625" style="3" customWidth="1"/>
    <col min="58" max="58" width="3.421875" style="3" customWidth="1"/>
    <col min="59" max="59" width="4.28125" style="3" customWidth="1"/>
    <col min="60" max="60" width="3.421875" style="3" customWidth="1"/>
    <col min="61" max="61" width="2.00390625" style="3" customWidth="1"/>
    <col min="62" max="62" width="2.57421875" style="3" customWidth="1"/>
    <col min="63" max="63" width="3.57421875" style="3" customWidth="1"/>
    <col min="64" max="67" width="2.00390625" style="3" customWidth="1"/>
    <col min="68" max="16384" width="9.140625" style="3" customWidth="1"/>
  </cols>
  <sheetData>
    <row r="1" spans="2:65" ht="20.25">
      <c r="B1" s="215" t="s">
        <v>285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</row>
    <row r="2" spans="2:63" ht="21" customHeight="1">
      <c r="B2" s="4"/>
      <c r="N2" s="6"/>
      <c r="O2" s="6"/>
      <c r="P2" s="6"/>
      <c r="Q2" s="6"/>
      <c r="R2" s="6"/>
      <c r="S2" s="6"/>
      <c r="T2" s="6"/>
      <c r="U2" s="6"/>
      <c r="V2" s="213" t="s">
        <v>75</v>
      </c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1"/>
      <c r="BB2" s="6"/>
      <c r="BC2" s="6"/>
      <c r="BD2" s="216" t="s">
        <v>284</v>
      </c>
      <c r="BE2" s="217"/>
      <c r="BF2" s="217"/>
      <c r="BG2" s="217"/>
      <c r="BH2" s="217"/>
      <c r="BI2" s="217"/>
      <c r="BJ2" s="217"/>
      <c r="BK2" s="217"/>
    </row>
    <row r="3" spans="2:63" ht="12.75" customHeight="1">
      <c r="B3" s="4"/>
      <c r="N3" s="6"/>
      <c r="O3" s="6"/>
      <c r="P3" s="6"/>
      <c r="Q3" s="6"/>
      <c r="R3" s="6"/>
      <c r="S3" s="6"/>
      <c r="T3" s="6"/>
      <c r="U3" s="6"/>
      <c r="V3" s="197" t="s">
        <v>76</v>
      </c>
      <c r="W3" s="197"/>
      <c r="X3" s="197"/>
      <c r="Y3" s="197"/>
      <c r="Z3" s="197"/>
      <c r="AA3" s="197"/>
      <c r="AB3" s="197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B3" s="6"/>
      <c r="BC3" s="6"/>
      <c r="BD3" s="217"/>
      <c r="BE3" s="217"/>
      <c r="BF3" s="217"/>
      <c r="BG3" s="217"/>
      <c r="BH3" s="217"/>
      <c r="BI3" s="217"/>
      <c r="BJ3" s="217"/>
      <c r="BK3" s="217"/>
    </row>
    <row r="4" spans="2:63" ht="12.75" customHeight="1">
      <c r="B4" s="4"/>
      <c r="N4" s="6"/>
      <c r="O4" s="6"/>
      <c r="P4" s="6"/>
      <c r="Q4" s="6"/>
      <c r="R4" s="6"/>
      <c r="S4" s="6"/>
      <c r="T4" s="6"/>
      <c r="U4" s="199" t="s">
        <v>246</v>
      </c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6"/>
      <c r="BC4" s="6"/>
      <c r="BD4" s="217"/>
      <c r="BE4" s="217"/>
      <c r="BF4" s="217"/>
      <c r="BG4" s="217"/>
      <c r="BH4" s="217"/>
      <c r="BI4" s="217"/>
      <c r="BJ4" s="217"/>
      <c r="BK4" s="217"/>
    </row>
    <row r="5" spans="2:63" ht="12.75" customHeight="1">
      <c r="B5" s="4"/>
      <c r="N5" s="7"/>
      <c r="O5" s="7"/>
      <c r="P5" s="7"/>
      <c r="Q5" s="7"/>
      <c r="R5" s="7"/>
      <c r="S5" s="7"/>
      <c r="T5" s="7"/>
      <c r="U5" s="7"/>
      <c r="V5" s="197" t="s">
        <v>77</v>
      </c>
      <c r="W5" s="197"/>
      <c r="X5" s="197"/>
      <c r="Y5" s="197"/>
      <c r="Z5" s="197"/>
      <c r="AA5" s="197"/>
      <c r="AB5" s="197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7"/>
      <c r="BD5" s="217"/>
      <c r="BE5" s="217"/>
      <c r="BF5" s="217"/>
      <c r="BG5" s="217"/>
      <c r="BH5" s="217"/>
      <c r="BI5" s="217"/>
      <c r="BJ5" s="217"/>
      <c r="BK5" s="217"/>
    </row>
    <row r="6" spans="2:63" ht="20.25" customHeight="1">
      <c r="B6" s="4"/>
      <c r="V6" s="197" t="s">
        <v>163</v>
      </c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D6" s="217"/>
      <c r="BE6" s="217"/>
      <c r="BF6" s="217"/>
      <c r="BG6" s="217"/>
      <c r="BH6" s="217"/>
      <c r="BI6" s="217"/>
      <c r="BJ6" s="217"/>
      <c r="BK6" s="217"/>
    </row>
    <row r="7" spans="2:52" ht="12.75" customHeight="1">
      <c r="B7" s="4"/>
      <c r="V7" s="197" t="s">
        <v>78</v>
      </c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</row>
    <row r="8" spans="2:53" ht="18" customHeight="1">
      <c r="B8" s="4"/>
      <c r="V8" s="197" t="s">
        <v>173</v>
      </c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1"/>
    </row>
    <row r="9" spans="2:53" ht="18" customHeight="1">
      <c r="B9" s="4"/>
      <c r="V9" s="197" t="s">
        <v>174</v>
      </c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"/>
    </row>
    <row r="10" spans="1:63" ht="25.5" customHeight="1" thickBot="1">
      <c r="A10" s="193" t="s">
        <v>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221" t="s">
        <v>84</v>
      </c>
      <c r="BD10" s="221"/>
      <c r="BE10" s="221"/>
      <c r="BF10" s="221"/>
      <c r="BG10" s="221"/>
      <c r="BH10" s="221"/>
      <c r="BI10" s="221"/>
      <c r="BJ10" s="221"/>
      <c r="BK10" s="222"/>
    </row>
    <row r="11" spans="1:63" ht="12.75" customHeight="1">
      <c r="A11" s="182" t="s">
        <v>14</v>
      </c>
      <c r="B11" s="183"/>
      <c r="C11" s="158" t="s">
        <v>1</v>
      </c>
      <c r="D11" s="159"/>
      <c r="E11" s="159"/>
      <c r="F11" s="160"/>
      <c r="G11" s="164" t="s">
        <v>15</v>
      </c>
      <c r="H11" s="158" t="s">
        <v>2</v>
      </c>
      <c r="I11" s="159"/>
      <c r="J11" s="160"/>
      <c r="K11" s="164" t="s">
        <v>16</v>
      </c>
      <c r="L11" s="158" t="s">
        <v>12</v>
      </c>
      <c r="M11" s="159"/>
      <c r="N11" s="159"/>
      <c r="O11" s="160"/>
      <c r="P11" s="158" t="s">
        <v>3</v>
      </c>
      <c r="Q11" s="159"/>
      <c r="R11" s="159"/>
      <c r="S11" s="160"/>
      <c r="T11" s="164" t="s">
        <v>17</v>
      </c>
      <c r="U11" s="158" t="s">
        <v>4</v>
      </c>
      <c r="V11" s="159"/>
      <c r="W11" s="160"/>
      <c r="X11" s="164" t="s">
        <v>18</v>
      </c>
      <c r="Y11" s="158" t="s">
        <v>5</v>
      </c>
      <c r="Z11" s="159"/>
      <c r="AA11" s="160"/>
      <c r="AB11" s="164" t="s">
        <v>19</v>
      </c>
      <c r="AC11" s="158" t="s">
        <v>6</v>
      </c>
      <c r="AD11" s="159"/>
      <c r="AE11" s="159"/>
      <c r="AF11" s="160"/>
      <c r="AG11" s="164" t="s">
        <v>20</v>
      </c>
      <c r="AH11" s="158" t="s">
        <v>7</v>
      </c>
      <c r="AI11" s="159"/>
      <c r="AJ11" s="160"/>
      <c r="AK11" s="164" t="s">
        <v>21</v>
      </c>
      <c r="AL11" s="158" t="s">
        <v>8</v>
      </c>
      <c r="AM11" s="159"/>
      <c r="AN11" s="159"/>
      <c r="AO11" s="160"/>
      <c r="AP11" s="158" t="s">
        <v>9</v>
      </c>
      <c r="AQ11" s="159"/>
      <c r="AR11" s="159"/>
      <c r="AS11" s="160"/>
      <c r="AT11" s="164" t="s">
        <v>22</v>
      </c>
      <c r="AU11" s="158" t="s">
        <v>10</v>
      </c>
      <c r="AV11" s="159"/>
      <c r="AW11" s="160"/>
      <c r="AX11" s="164" t="s">
        <v>23</v>
      </c>
      <c r="AY11" s="158" t="s">
        <v>13</v>
      </c>
      <c r="AZ11" s="159"/>
      <c r="BA11" s="159"/>
      <c r="BB11" s="223"/>
      <c r="BC11" s="194" t="s">
        <v>14</v>
      </c>
      <c r="BD11" s="201" t="s">
        <v>68</v>
      </c>
      <c r="BE11" s="205" t="s">
        <v>69</v>
      </c>
      <c r="BF11" s="175" t="s">
        <v>70</v>
      </c>
      <c r="BG11" s="176"/>
      <c r="BH11" s="179" t="s">
        <v>73</v>
      </c>
      <c r="BI11" s="179" t="s">
        <v>74</v>
      </c>
      <c r="BJ11" s="190" t="s">
        <v>26</v>
      </c>
      <c r="BK11" s="218" t="s">
        <v>35</v>
      </c>
    </row>
    <row r="12" spans="1:63" ht="33.75" customHeight="1">
      <c r="A12" s="184"/>
      <c r="B12" s="185"/>
      <c r="C12" s="161"/>
      <c r="D12" s="162"/>
      <c r="E12" s="162"/>
      <c r="F12" s="163"/>
      <c r="G12" s="165"/>
      <c r="H12" s="161"/>
      <c r="I12" s="162"/>
      <c r="J12" s="163"/>
      <c r="K12" s="165"/>
      <c r="L12" s="161"/>
      <c r="M12" s="162"/>
      <c r="N12" s="162"/>
      <c r="O12" s="163"/>
      <c r="P12" s="161"/>
      <c r="Q12" s="162"/>
      <c r="R12" s="162"/>
      <c r="S12" s="163"/>
      <c r="T12" s="165"/>
      <c r="U12" s="161"/>
      <c r="V12" s="162"/>
      <c r="W12" s="163"/>
      <c r="X12" s="165"/>
      <c r="Y12" s="161"/>
      <c r="Z12" s="162"/>
      <c r="AA12" s="163"/>
      <c r="AB12" s="165"/>
      <c r="AC12" s="161"/>
      <c r="AD12" s="162"/>
      <c r="AE12" s="162"/>
      <c r="AF12" s="163"/>
      <c r="AG12" s="165"/>
      <c r="AH12" s="161"/>
      <c r="AI12" s="162"/>
      <c r="AJ12" s="163"/>
      <c r="AK12" s="165"/>
      <c r="AL12" s="161"/>
      <c r="AM12" s="162"/>
      <c r="AN12" s="162"/>
      <c r="AO12" s="163"/>
      <c r="AP12" s="161"/>
      <c r="AQ12" s="162"/>
      <c r="AR12" s="162"/>
      <c r="AS12" s="163"/>
      <c r="AT12" s="165"/>
      <c r="AU12" s="161"/>
      <c r="AV12" s="162"/>
      <c r="AW12" s="163"/>
      <c r="AX12" s="165"/>
      <c r="AY12" s="161"/>
      <c r="AZ12" s="162"/>
      <c r="BA12" s="162"/>
      <c r="BB12" s="224"/>
      <c r="BC12" s="195"/>
      <c r="BD12" s="202"/>
      <c r="BE12" s="206"/>
      <c r="BF12" s="177"/>
      <c r="BG12" s="178"/>
      <c r="BH12" s="180"/>
      <c r="BI12" s="180"/>
      <c r="BJ12" s="191"/>
      <c r="BK12" s="219"/>
    </row>
    <row r="13" spans="1:63" ht="12.75" customHeight="1">
      <c r="A13" s="184"/>
      <c r="B13" s="185"/>
      <c r="C13" s="18"/>
      <c r="D13" s="18"/>
      <c r="E13" s="18"/>
      <c r="F13" s="19"/>
      <c r="G13" s="165"/>
      <c r="H13" s="18"/>
      <c r="I13" s="18"/>
      <c r="J13" s="19"/>
      <c r="K13" s="165"/>
      <c r="L13" s="18"/>
      <c r="M13" s="18"/>
      <c r="N13" s="18"/>
      <c r="O13" s="18"/>
      <c r="P13" s="18"/>
      <c r="Q13" s="18"/>
      <c r="R13" s="18"/>
      <c r="S13" s="19"/>
      <c r="T13" s="165"/>
      <c r="U13" s="18"/>
      <c r="V13" s="18"/>
      <c r="W13" s="19"/>
      <c r="X13" s="165"/>
      <c r="Y13" s="18"/>
      <c r="Z13" s="18"/>
      <c r="AA13" s="19"/>
      <c r="AB13" s="165"/>
      <c r="AC13" s="18"/>
      <c r="AD13" s="18"/>
      <c r="AE13" s="18"/>
      <c r="AF13" s="19"/>
      <c r="AG13" s="165"/>
      <c r="AH13" s="18"/>
      <c r="AI13" s="18"/>
      <c r="AJ13" s="19"/>
      <c r="AK13" s="165"/>
      <c r="AL13" s="18"/>
      <c r="AM13" s="18"/>
      <c r="AN13" s="18"/>
      <c r="AO13" s="18"/>
      <c r="AP13" s="18"/>
      <c r="AQ13" s="18"/>
      <c r="AR13" s="18"/>
      <c r="AS13" s="19"/>
      <c r="AT13" s="165"/>
      <c r="AU13" s="18"/>
      <c r="AV13" s="18"/>
      <c r="AW13" s="19"/>
      <c r="AX13" s="165"/>
      <c r="AY13" s="18"/>
      <c r="AZ13" s="18"/>
      <c r="BA13" s="18"/>
      <c r="BB13" s="20"/>
      <c r="BC13" s="195"/>
      <c r="BD13" s="203"/>
      <c r="BE13" s="206"/>
      <c r="BF13" s="208" t="s">
        <v>71</v>
      </c>
      <c r="BG13" s="211" t="s">
        <v>72</v>
      </c>
      <c r="BH13" s="180"/>
      <c r="BI13" s="180"/>
      <c r="BJ13" s="191"/>
      <c r="BK13" s="219"/>
    </row>
    <row r="14" spans="1:63" ht="12.75" customHeight="1">
      <c r="A14" s="184"/>
      <c r="B14" s="185"/>
      <c r="C14" s="21"/>
      <c r="D14" s="21"/>
      <c r="E14" s="21"/>
      <c r="F14" s="22"/>
      <c r="G14" s="165"/>
      <c r="H14" s="21"/>
      <c r="I14" s="21"/>
      <c r="J14" s="22"/>
      <c r="K14" s="165"/>
      <c r="L14" s="21"/>
      <c r="M14" s="21"/>
      <c r="N14" s="21"/>
      <c r="O14" s="21"/>
      <c r="P14" s="21"/>
      <c r="Q14" s="21"/>
      <c r="R14" s="21"/>
      <c r="S14" s="22"/>
      <c r="T14" s="165"/>
      <c r="U14" s="21"/>
      <c r="V14" s="21"/>
      <c r="W14" s="22"/>
      <c r="X14" s="165"/>
      <c r="Y14" s="21"/>
      <c r="Z14" s="21"/>
      <c r="AA14" s="22"/>
      <c r="AB14" s="165"/>
      <c r="AC14" s="21"/>
      <c r="AD14" s="21"/>
      <c r="AE14" s="21"/>
      <c r="AF14" s="22"/>
      <c r="AG14" s="165"/>
      <c r="AH14" s="21"/>
      <c r="AI14" s="21"/>
      <c r="AJ14" s="22"/>
      <c r="AK14" s="165"/>
      <c r="AL14" s="21"/>
      <c r="AM14" s="21"/>
      <c r="AN14" s="21"/>
      <c r="AO14" s="21"/>
      <c r="AP14" s="21"/>
      <c r="AQ14" s="21"/>
      <c r="AR14" s="21"/>
      <c r="AS14" s="22"/>
      <c r="AT14" s="165"/>
      <c r="AU14" s="21"/>
      <c r="AV14" s="21"/>
      <c r="AW14" s="22"/>
      <c r="AX14" s="165"/>
      <c r="AY14" s="21"/>
      <c r="AZ14" s="21"/>
      <c r="BA14" s="21"/>
      <c r="BB14" s="20"/>
      <c r="BC14" s="195"/>
      <c r="BD14" s="203"/>
      <c r="BE14" s="206"/>
      <c r="BF14" s="209"/>
      <c r="BG14" s="211"/>
      <c r="BH14" s="180"/>
      <c r="BI14" s="180"/>
      <c r="BJ14" s="191"/>
      <c r="BK14" s="219"/>
    </row>
    <row r="15" spans="1:63" ht="12.75" customHeight="1">
      <c r="A15" s="184"/>
      <c r="B15" s="185"/>
      <c r="C15" s="21">
        <v>1</v>
      </c>
      <c r="D15" s="21">
        <v>8</v>
      </c>
      <c r="E15" s="21">
        <v>15</v>
      </c>
      <c r="F15" s="21">
        <v>22</v>
      </c>
      <c r="G15" s="165"/>
      <c r="H15" s="21">
        <v>6</v>
      </c>
      <c r="I15" s="21">
        <v>13</v>
      </c>
      <c r="J15" s="21">
        <v>20</v>
      </c>
      <c r="K15" s="165"/>
      <c r="L15" s="21">
        <v>3</v>
      </c>
      <c r="M15" s="22">
        <v>10</v>
      </c>
      <c r="N15" s="21">
        <v>17</v>
      </c>
      <c r="O15" s="21">
        <v>24</v>
      </c>
      <c r="P15" s="21">
        <v>1</v>
      </c>
      <c r="Q15" s="21">
        <v>8</v>
      </c>
      <c r="R15" s="21">
        <v>15</v>
      </c>
      <c r="S15" s="21">
        <v>22</v>
      </c>
      <c r="T15" s="165"/>
      <c r="U15" s="21">
        <v>5</v>
      </c>
      <c r="V15" s="21">
        <v>12</v>
      </c>
      <c r="W15" s="21">
        <v>19</v>
      </c>
      <c r="X15" s="165"/>
      <c r="Y15" s="21">
        <v>2</v>
      </c>
      <c r="Z15" s="21">
        <v>9</v>
      </c>
      <c r="AA15" s="21">
        <v>16</v>
      </c>
      <c r="AB15" s="165"/>
      <c r="AC15" s="21">
        <v>2</v>
      </c>
      <c r="AD15" s="21">
        <v>9</v>
      </c>
      <c r="AE15" s="21">
        <v>16</v>
      </c>
      <c r="AF15" s="21">
        <v>23</v>
      </c>
      <c r="AG15" s="165"/>
      <c r="AH15" s="21">
        <v>6</v>
      </c>
      <c r="AI15" s="21">
        <v>13</v>
      </c>
      <c r="AJ15" s="21">
        <v>20</v>
      </c>
      <c r="AK15" s="165"/>
      <c r="AL15" s="21">
        <v>4</v>
      </c>
      <c r="AM15" s="21">
        <v>11</v>
      </c>
      <c r="AN15" s="21">
        <v>18</v>
      </c>
      <c r="AO15" s="21">
        <v>25</v>
      </c>
      <c r="AP15" s="21">
        <v>1</v>
      </c>
      <c r="AQ15" s="21">
        <v>8</v>
      </c>
      <c r="AR15" s="21">
        <v>15</v>
      </c>
      <c r="AS15" s="21">
        <v>22</v>
      </c>
      <c r="AT15" s="165"/>
      <c r="AU15" s="21">
        <v>6</v>
      </c>
      <c r="AV15" s="21">
        <v>13</v>
      </c>
      <c r="AW15" s="21">
        <v>20</v>
      </c>
      <c r="AX15" s="165"/>
      <c r="AY15" s="21">
        <v>3</v>
      </c>
      <c r="AZ15" s="21">
        <v>10</v>
      </c>
      <c r="BA15" s="21">
        <v>17</v>
      </c>
      <c r="BB15" s="23">
        <v>24</v>
      </c>
      <c r="BC15" s="195"/>
      <c r="BD15" s="203"/>
      <c r="BE15" s="206"/>
      <c r="BF15" s="209"/>
      <c r="BG15" s="211"/>
      <c r="BH15" s="180"/>
      <c r="BI15" s="180"/>
      <c r="BJ15" s="191"/>
      <c r="BK15" s="219"/>
    </row>
    <row r="16" spans="1:63" ht="12.75" customHeight="1">
      <c r="A16" s="184"/>
      <c r="B16" s="185"/>
      <c r="C16" s="21">
        <v>7</v>
      </c>
      <c r="D16" s="21">
        <v>14</v>
      </c>
      <c r="E16" s="21">
        <v>21</v>
      </c>
      <c r="F16" s="21">
        <v>28</v>
      </c>
      <c r="G16" s="165"/>
      <c r="H16" s="21">
        <v>12</v>
      </c>
      <c r="I16" s="21">
        <v>19</v>
      </c>
      <c r="J16" s="21">
        <v>26</v>
      </c>
      <c r="K16" s="165"/>
      <c r="L16" s="21">
        <v>9</v>
      </c>
      <c r="M16" s="21">
        <v>16</v>
      </c>
      <c r="N16" s="21">
        <v>23</v>
      </c>
      <c r="O16" s="21">
        <v>30</v>
      </c>
      <c r="P16" s="21">
        <v>7</v>
      </c>
      <c r="Q16" s="21">
        <v>14</v>
      </c>
      <c r="R16" s="21">
        <v>21</v>
      </c>
      <c r="S16" s="21">
        <v>28</v>
      </c>
      <c r="T16" s="165"/>
      <c r="U16" s="21">
        <v>11</v>
      </c>
      <c r="V16" s="21">
        <v>18</v>
      </c>
      <c r="W16" s="21">
        <v>25</v>
      </c>
      <c r="X16" s="165"/>
      <c r="Y16" s="21">
        <v>8</v>
      </c>
      <c r="Z16" s="21">
        <v>15</v>
      </c>
      <c r="AA16" s="21">
        <v>22</v>
      </c>
      <c r="AB16" s="165"/>
      <c r="AC16" s="21">
        <v>8</v>
      </c>
      <c r="AD16" s="21">
        <v>15</v>
      </c>
      <c r="AE16" s="21">
        <v>22</v>
      </c>
      <c r="AF16" s="21">
        <v>29</v>
      </c>
      <c r="AG16" s="165"/>
      <c r="AH16" s="21">
        <v>12</v>
      </c>
      <c r="AI16" s="21">
        <v>19</v>
      </c>
      <c r="AJ16" s="21">
        <v>26</v>
      </c>
      <c r="AK16" s="165"/>
      <c r="AL16" s="21">
        <v>10</v>
      </c>
      <c r="AM16" s="21">
        <v>17</v>
      </c>
      <c r="AN16" s="21">
        <v>24</v>
      </c>
      <c r="AO16" s="21">
        <v>31</v>
      </c>
      <c r="AP16" s="21">
        <v>7</v>
      </c>
      <c r="AQ16" s="21">
        <v>14</v>
      </c>
      <c r="AR16" s="21">
        <v>21</v>
      </c>
      <c r="AS16" s="21">
        <v>28</v>
      </c>
      <c r="AT16" s="165"/>
      <c r="AU16" s="21">
        <v>12</v>
      </c>
      <c r="AV16" s="21">
        <v>19</v>
      </c>
      <c r="AW16" s="21">
        <v>26</v>
      </c>
      <c r="AX16" s="165"/>
      <c r="AY16" s="21">
        <v>9</v>
      </c>
      <c r="AZ16" s="21">
        <v>16</v>
      </c>
      <c r="BA16" s="21">
        <v>23</v>
      </c>
      <c r="BB16" s="23">
        <v>31</v>
      </c>
      <c r="BC16" s="195"/>
      <c r="BD16" s="203"/>
      <c r="BE16" s="206"/>
      <c r="BF16" s="209"/>
      <c r="BG16" s="211"/>
      <c r="BH16" s="180"/>
      <c r="BI16" s="180"/>
      <c r="BJ16" s="191"/>
      <c r="BK16" s="219"/>
    </row>
    <row r="17" spans="1:63" ht="12.75" customHeight="1">
      <c r="A17" s="184"/>
      <c r="B17" s="185"/>
      <c r="C17" s="21"/>
      <c r="D17" s="21"/>
      <c r="E17" s="21"/>
      <c r="F17" s="21"/>
      <c r="G17" s="165"/>
      <c r="H17" s="21"/>
      <c r="I17" s="21"/>
      <c r="J17" s="21"/>
      <c r="K17" s="165"/>
      <c r="L17" s="21"/>
      <c r="M17" s="21"/>
      <c r="N17" s="21"/>
      <c r="O17" s="21"/>
      <c r="P17" s="21"/>
      <c r="Q17" s="21"/>
      <c r="R17" s="21"/>
      <c r="S17" s="21"/>
      <c r="T17" s="165"/>
      <c r="U17" s="21"/>
      <c r="V17" s="21"/>
      <c r="W17" s="21"/>
      <c r="X17" s="165"/>
      <c r="Y17" s="21"/>
      <c r="Z17" s="21"/>
      <c r="AA17" s="21"/>
      <c r="AB17" s="165"/>
      <c r="AC17" s="21"/>
      <c r="AD17" s="21"/>
      <c r="AE17" s="21"/>
      <c r="AF17" s="21"/>
      <c r="AG17" s="165"/>
      <c r="AH17" s="21"/>
      <c r="AI17" s="21"/>
      <c r="AJ17" s="21"/>
      <c r="AK17" s="165"/>
      <c r="AL17" s="21"/>
      <c r="AM17" s="21"/>
      <c r="AN17" s="21"/>
      <c r="AO17" s="21"/>
      <c r="AP17" s="21"/>
      <c r="AQ17" s="21"/>
      <c r="AR17" s="21"/>
      <c r="AS17" s="21"/>
      <c r="AT17" s="165"/>
      <c r="AU17" s="21"/>
      <c r="AV17" s="21"/>
      <c r="AW17" s="21"/>
      <c r="AX17" s="165"/>
      <c r="AY17" s="21"/>
      <c r="AZ17" s="21"/>
      <c r="BA17" s="21"/>
      <c r="BB17" s="23"/>
      <c r="BC17" s="195"/>
      <c r="BD17" s="203"/>
      <c r="BE17" s="206"/>
      <c r="BF17" s="209"/>
      <c r="BG17" s="211"/>
      <c r="BH17" s="180"/>
      <c r="BI17" s="180"/>
      <c r="BJ17" s="191"/>
      <c r="BK17" s="219"/>
    </row>
    <row r="18" spans="1:63" ht="12.75" customHeight="1">
      <c r="A18" s="184"/>
      <c r="B18" s="185"/>
      <c r="C18" s="21"/>
      <c r="D18" s="21"/>
      <c r="E18" s="21"/>
      <c r="F18" s="21"/>
      <c r="G18" s="165"/>
      <c r="H18" s="21"/>
      <c r="I18" s="21"/>
      <c r="J18" s="21"/>
      <c r="K18" s="165"/>
      <c r="L18" s="21"/>
      <c r="M18" s="21"/>
      <c r="N18" s="21"/>
      <c r="O18" s="21"/>
      <c r="P18" s="21"/>
      <c r="Q18" s="21"/>
      <c r="R18" s="21"/>
      <c r="S18" s="21"/>
      <c r="T18" s="165"/>
      <c r="U18" s="21"/>
      <c r="V18" s="21"/>
      <c r="W18" s="21"/>
      <c r="X18" s="165"/>
      <c r="Y18" s="21"/>
      <c r="Z18" s="21"/>
      <c r="AA18" s="21"/>
      <c r="AB18" s="165"/>
      <c r="AC18" s="21"/>
      <c r="AD18" s="21"/>
      <c r="AE18" s="21"/>
      <c r="AF18" s="21"/>
      <c r="AG18" s="165"/>
      <c r="AH18" s="21"/>
      <c r="AI18" s="21"/>
      <c r="AJ18" s="21"/>
      <c r="AK18" s="165"/>
      <c r="AL18" s="21"/>
      <c r="AM18" s="21"/>
      <c r="AN18" s="21"/>
      <c r="AO18" s="21"/>
      <c r="AP18" s="21"/>
      <c r="AQ18" s="21"/>
      <c r="AR18" s="21"/>
      <c r="AS18" s="21"/>
      <c r="AT18" s="165"/>
      <c r="AU18" s="21"/>
      <c r="AV18" s="21"/>
      <c r="AW18" s="21"/>
      <c r="AX18" s="165"/>
      <c r="AY18" s="21"/>
      <c r="AZ18" s="21"/>
      <c r="BA18" s="21"/>
      <c r="BB18" s="23"/>
      <c r="BC18" s="195"/>
      <c r="BD18" s="203"/>
      <c r="BE18" s="206"/>
      <c r="BF18" s="209"/>
      <c r="BG18" s="211"/>
      <c r="BH18" s="180"/>
      <c r="BI18" s="180"/>
      <c r="BJ18" s="191"/>
      <c r="BK18" s="219"/>
    </row>
    <row r="19" spans="1:63" ht="12.75" customHeight="1">
      <c r="A19" s="184"/>
      <c r="B19" s="185"/>
      <c r="C19" s="21"/>
      <c r="D19" s="21"/>
      <c r="E19" s="21"/>
      <c r="F19" s="21"/>
      <c r="G19" s="165"/>
      <c r="H19" s="21"/>
      <c r="I19" s="21"/>
      <c r="J19" s="21"/>
      <c r="K19" s="165"/>
      <c r="L19" s="21"/>
      <c r="M19" s="21"/>
      <c r="N19" s="21"/>
      <c r="O19" s="21"/>
      <c r="P19" s="21"/>
      <c r="Q19" s="21"/>
      <c r="R19" s="21"/>
      <c r="S19" s="21"/>
      <c r="T19" s="165"/>
      <c r="U19" s="21"/>
      <c r="V19" s="21"/>
      <c r="W19" s="21"/>
      <c r="X19" s="165"/>
      <c r="Y19" s="21"/>
      <c r="Z19" s="21"/>
      <c r="AA19" s="21"/>
      <c r="AB19" s="165"/>
      <c r="AC19" s="21"/>
      <c r="AD19" s="21"/>
      <c r="AE19" s="21"/>
      <c r="AF19" s="21"/>
      <c r="AG19" s="165"/>
      <c r="AH19" s="21"/>
      <c r="AI19" s="21"/>
      <c r="AJ19" s="21"/>
      <c r="AK19" s="165"/>
      <c r="AL19" s="21"/>
      <c r="AM19" s="21"/>
      <c r="AN19" s="21"/>
      <c r="AO19" s="21"/>
      <c r="AP19" s="21"/>
      <c r="AQ19" s="21"/>
      <c r="AR19" s="21"/>
      <c r="AS19" s="21"/>
      <c r="AT19" s="165"/>
      <c r="AU19" s="21"/>
      <c r="AV19" s="21"/>
      <c r="AW19" s="21"/>
      <c r="AX19" s="165"/>
      <c r="AY19" s="21"/>
      <c r="AZ19" s="21"/>
      <c r="BA19" s="21"/>
      <c r="BB19" s="23"/>
      <c r="BC19" s="195"/>
      <c r="BD19" s="203"/>
      <c r="BE19" s="206"/>
      <c r="BF19" s="209"/>
      <c r="BG19" s="211"/>
      <c r="BH19" s="180"/>
      <c r="BI19" s="180"/>
      <c r="BJ19" s="191"/>
      <c r="BK19" s="219"/>
    </row>
    <row r="20" spans="1:63" ht="22.5" customHeight="1" thickBot="1">
      <c r="A20" s="186"/>
      <c r="B20" s="187"/>
      <c r="C20" s="24"/>
      <c r="D20" s="24"/>
      <c r="E20" s="24"/>
      <c r="F20" s="24"/>
      <c r="G20" s="166"/>
      <c r="H20" s="24"/>
      <c r="I20" s="24"/>
      <c r="J20" s="24"/>
      <c r="K20" s="166"/>
      <c r="L20" s="24"/>
      <c r="M20" s="24"/>
      <c r="N20" s="24"/>
      <c r="O20" s="24"/>
      <c r="P20" s="24"/>
      <c r="Q20" s="24"/>
      <c r="R20" s="24"/>
      <c r="S20" s="24"/>
      <c r="T20" s="165"/>
      <c r="U20" s="21"/>
      <c r="V20" s="24"/>
      <c r="W20" s="24"/>
      <c r="X20" s="166"/>
      <c r="Y20" s="24"/>
      <c r="Z20" s="24"/>
      <c r="AA20" s="24"/>
      <c r="AB20" s="166"/>
      <c r="AC20" s="24"/>
      <c r="AD20" s="24"/>
      <c r="AE20" s="24"/>
      <c r="AF20" s="24"/>
      <c r="AG20" s="166"/>
      <c r="AH20" s="24"/>
      <c r="AI20" s="24"/>
      <c r="AJ20" s="24"/>
      <c r="AK20" s="166"/>
      <c r="AL20" s="24"/>
      <c r="AM20" s="24"/>
      <c r="AN20" s="24"/>
      <c r="AO20" s="24"/>
      <c r="AP20" s="24"/>
      <c r="AQ20" s="24"/>
      <c r="AR20" s="24"/>
      <c r="AS20" s="24"/>
      <c r="AT20" s="166"/>
      <c r="AU20" s="24"/>
      <c r="AV20" s="24"/>
      <c r="AW20" s="24"/>
      <c r="AX20" s="166"/>
      <c r="AY20" s="24"/>
      <c r="AZ20" s="24"/>
      <c r="BA20" s="24"/>
      <c r="BB20" s="25"/>
      <c r="BC20" s="196"/>
      <c r="BD20" s="204"/>
      <c r="BE20" s="207"/>
      <c r="BF20" s="210"/>
      <c r="BG20" s="212"/>
      <c r="BH20" s="181"/>
      <c r="BI20" s="181"/>
      <c r="BJ20" s="192"/>
      <c r="BK20" s="220"/>
    </row>
    <row r="21" spans="1:63" ht="12.75" customHeight="1">
      <c r="A21" s="168">
        <v>1</v>
      </c>
      <c r="B21" s="169"/>
      <c r="C21" s="13"/>
      <c r="D21" s="13"/>
      <c r="E21" s="13"/>
      <c r="F21" s="13"/>
      <c r="G21" s="13"/>
      <c r="H21" s="49">
        <v>16</v>
      </c>
      <c r="I21" s="13"/>
      <c r="J21" s="13"/>
      <c r="K21" s="13"/>
      <c r="L21" s="13"/>
      <c r="M21" s="13"/>
      <c r="N21" s="13"/>
      <c r="O21" s="13"/>
      <c r="P21" s="2"/>
      <c r="Q21" s="2"/>
      <c r="R21" s="2"/>
      <c r="S21" s="50" t="s">
        <v>87</v>
      </c>
      <c r="T21" s="13" t="s">
        <v>83</v>
      </c>
      <c r="U21" s="13" t="s">
        <v>83</v>
      </c>
      <c r="V21" s="13"/>
      <c r="W21" s="13"/>
      <c r="X21" s="13"/>
      <c r="Y21" s="13"/>
      <c r="Z21" s="13"/>
      <c r="AA21" s="13"/>
      <c r="AB21" s="49">
        <v>23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90" t="s">
        <v>87</v>
      </c>
      <c r="AT21" s="91" t="s">
        <v>83</v>
      </c>
      <c r="AU21" s="91" t="s">
        <v>83</v>
      </c>
      <c r="AV21" s="91" t="s">
        <v>83</v>
      </c>
      <c r="AW21" s="91" t="s">
        <v>83</v>
      </c>
      <c r="AX21" s="91" t="s">
        <v>83</v>
      </c>
      <c r="AY21" s="91" t="s">
        <v>83</v>
      </c>
      <c r="AZ21" s="91" t="s">
        <v>83</v>
      </c>
      <c r="BA21" s="91" t="s">
        <v>83</v>
      </c>
      <c r="BB21" s="92" t="s">
        <v>83</v>
      </c>
      <c r="BC21" s="45">
        <v>1</v>
      </c>
      <c r="BD21" s="51">
        <v>39</v>
      </c>
      <c r="BE21" s="51"/>
      <c r="BF21" s="51"/>
      <c r="BG21" s="51"/>
      <c r="BH21" s="51">
        <v>2</v>
      </c>
      <c r="BI21" s="51"/>
      <c r="BJ21" s="52">
        <v>11</v>
      </c>
      <c r="BK21" s="93">
        <f>BD21+BE21+BF21+BG21+BH21+BI21+BJ21</f>
        <v>52</v>
      </c>
    </row>
    <row r="22" spans="1:63" ht="12.75" customHeight="1">
      <c r="A22" s="170">
        <v>2</v>
      </c>
      <c r="B22" s="171"/>
      <c r="C22" s="2"/>
      <c r="D22" s="2"/>
      <c r="E22" s="2"/>
      <c r="F22" s="2"/>
      <c r="G22" s="2"/>
      <c r="H22" s="50">
        <v>16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50" t="s">
        <v>87</v>
      </c>
      <c r="T22" s="48" t="s">
        <v>83</v>
      </c>
      <c r="U22" s="48" t="s">
        <v>83</v>
      </c>
      <c r="V22" s="2" t="s">
        <v>31</v>
      </c>
      <c r="W22" s="2" t="s">
        <v>31</v>
      </c>
      <c r="X22" s="2" t="s">
        <v>31</v>
      </c>
      <c r="Y22" s="2" t="s">
        <v>31</v>
      </c>
      <c r="Z22" s="2" t="s">
        <v>31</v>
      </c>
      <c r="AA22" s="2"/>
      <c r="AB22" s="50">
        <v>18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2"/>
      <c r="AO22" s="42"/>
      <c r="AP22" s="42"/>
      <c r="AQ22" s="42"/>
      <c r="AR22" s="42"/>
      <c r="AS22" s="50" t="s">
        <v>87</v>
      </c>
      <c r="AT22" s="2" t="s">
        <v>83</v>
      </c>
      <c r="AU22" s="2" t="s">
        <v>83</v>
      </c>
      <c r="AV22" s="2" t="s">
        <v>83</v>
      </c>
      <c r="AW22" s="2" t="s">
        <v>83</v>
      </c>
      <c r="AX22" s="2" t="s">
        <v>83</v>
      </c>
      <c r="AY22" s="2" t="s">
        <v>83</v>
      </c>
      <c r="AZ22" s="2" t="s">
        <v>83</v>
      </c>
      <c r="BA22" s="2" t="s">
        <v>83</v>
      </c>
      <c r="BB22" s="16" t="s">
        <v>83</v>
      </c>
      <c r="BC22" s="46">
        <v>2</v>
      </c>
      <c r="BD22" s="53">
        <v>34</v>
      </c>
      <c r="BE22" s="53">
        <v>5</v>
      </c>
      <c r="BF22" s="53"/>
      <c r="BG22" s="53"/>
      <c r="BH22" s="53">
        <v>2</v>
      </c>
      <c r="BI22" s="53"/>
      <c r="BJ22" s="54">
        <v>11</v>
      </c>
      <c r="BK22" s="149">
        <f>BD22+BE22+BF22+BG22+BH22+BI22+BJ22</f>
        <v>52</v>
      </c>
    </row>
    <row r="23" spans="1:63" ht="12.75" customHeight="1">
      <c r="A23" s="170">
        <v>3</v>
      </c>
      <c r="B23" s="171"/>
      <c r="C23" s="2"/>
      <c r="D23" s="2"/>
      <c r="E23" s="2"/>
      <c r="F23" s="2"/>
      <c r="G23" s="2"/>
      <c r="H23" s="50">
        <v>16</v>
      </c>
      <c r="I23" s="2"/>
      <c r="J23" s="2"/>
      <c r="K23" s="2"/>
      <c r="L23" s="2"/>
      <c r="M23" s="42"/>
      <c r="N23" s="42"/>
      <c r="O23" s="42"/>
      <c r="P23" s="42"/>
      <c r="Q23" s="42"/>
      <c r="R23" s="42"/>
      <c r="S23" s="50" t="s">
        <v>87</v>
      </c>
      <c r="T23" s="48" t="s">
        <v>83</v>
      </c>
      <c r="U23" s="48" t="s">
        <v>83</v>
      </c>
      <c r="V23" s="2"/>
      <c r="W23" s="2"/>
      <c r="X23" s="2"/>
      <c r="Y23" s="2"/>
      <c r="Z23" s="2"/>
      <c r="AA23" s="2"/>
      <c r="AB23" s="50">
        <v>17</v>
      </c>
      <c r="AC23" s="2"/>
      <c r="AD23" s="42"/>
      <c r="AE23" s="42"/>
      <c r="AF23" s="42"/>
      <c r="AG23" s="42"/>
      <c r="AH23" s="42"/>
      <c r="AI23" s="50"/>
      <c r="AJ23" s="50"/>
      <c r="AK23" s="50"/>
      <c r="AL23" s="50"/>
      <c r="AM23" s="50" t="s">
        <v>87</v>
      </c>
      <c r="AN23" s="42">
        <v>8</v>
      </c>
      <c r="AO23" s="42">
        <v>8</v>
      </c>
      <c r="AP23" s="42">
        <v>8</v>
      </c>
      <c r="AQ23" s="42">
        <v>8</v>
      </c>
      <c r="AR23" s="42">
        <v>8</v>
      </c>
      <c r="AS23" s="42">
        <v>8</v>
      </c>
      <c r="AT23" s="42">
        <v>8</v>
      </c>
      <c r="AU23" s="2" t="s">
        <v>83</v>
      </c>
      <c r="AV23" s="2" t="s">
        <v>83</v>
      </c>
      <c r="AW23" s="2" t="s">
        <v>83</v>
      </c>
      <c r="AX23" s="2" t="s">
        <v>83</v>
      </c>
      <c r="AY23" s="2" t="s">
        <v>83</v>
      </c>
      <c r="AZ23" s="2" t="s">
        <v>83</v>
      </c>
      <c r="BA23" s="2" t="s">
        <v>83</v>
      </c>
      <c r="BB23" s="16" t="s">
        <v>83</v>
      </c>
      <c r="BC23" s="46">
        <v>3</v>
      </c>
      <c r="BD23" s="53">
        <v>33</v>
      </c>
      <c r="BE23" s="95"/>
      <c r="BF23" s="53">
        <v>7</v>
      </c>
      <c r="BG23" s="53"/>
      <c r="BH23" s="53">
        <v>2</v>
      </c>
      <c r="BI23" s="53"/>
      <c r="BJ23" s="54">
        <v>10</v>
      </c>
      <c r="BK23" s="149">
        <f>BD23+BE23+BF23+BG23+BH23+BI23+BJ23</f>
        <v>52</v>
      </c>
    </row>
    <row r="24" spans="1:63" ht="12.75" customHeight="1">
      <c r="A24" s="170">
        <v>4</v>
      </c>
      <c r="B24" s="171"/>
      <c r="C24" s="2"/>
      <c r="D24" s="2"/>
      <c r="E24" s="2"/>
      <c r="F24" s="2"/>
      <c r="G24" s="2"/>
      <c r="H24" s="50">
        <v>16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50" t="s">
        <v>87</v>
      </c>
      <c r="T24" s="50" t="s">
        <v>87</v>
      </c>
      <c r="U24" s="48" t="s">
        <v>83</v>
      </c>
      <c r="V24" s="48" t="s">
        <v>83</v>
      </c>
      <c r="W24" s="42">
        <v>8</v>
      </c>
      <c r="X24" s="42">
        <v>8</v>
      </c>
      <c r="Y24" s="42">
        <v>8</v>
      </c>
      <c r="Z24" s="42">
        <v>8</v>
      </c>
      <c r="AA24" s="42">
        <v>8</v>
      </c>
      <c r="AB24" s="42">
        <v>8</v>
      </c>
      <c r="AC24" s="42">
        <v>8</v>
      </c>
      <c r="AD24" s="42">
        <v>8</v>
      </c>
      <c r="AE24" s="42">
        <v>8</v>
      </c>
      <c r="AF24" s="42">
        <v>8</v>
      </c>
      <c r="AG24" s="42">
        <v>8</v>
      </c>
      <c r="AH24" s="42">
        <v>8</v>
      </c>
      <c r="AI24" s="42">
        <v>8</v>
      </c>
      <c r="AJ24" s="50" t="s">
        <v>29</v>
      </c>
      <c r="AK24" s="50" t="s">
        <v>29</v>
      </c>
      <c r="AL24" s="50" t="s">
        <v>29</v>
      </c>
      <c r="AM24" s="50" t="s">
        <v>29</v>
      </c>
      <c r="AN24" s="44" t="s">
        <v>86</v>
      </c>
      <c r="AO24" s="44" t="s">
        <v>86</v>
      </c>
      <c r="AP24" s="44" t="s">
        <v>86</v>
      </c>
      <c r="AQ24" s="44" t="s">
        <v>86</v>
      </c>
      <c r="AR24" s="50" t="s">
        <v>11</v>
      </c>
      <c r="AS24" s="50" t="s">
        <v>11</v>
      </c>
      <c r="AT24" s="2"/>
      <c r="AU24" s="2"/>
      <c r="AV24" s="2"/>
      <c r="AW24" s="2"/>
      <c r="AX24" s="2"/>
      <c r="AY24" s="2"/>
      <c r="AZ24" s="2"/>
      <c r="BA24" s="2"/>
      <c r="BB24" s="16"/>
      <c r="BC24" s="46">
        <v>4</v>
      </c>
      <c r="BD24" s="53">
        <v>16</v>
      </c>
      <c r="BE24" s="53"/>
      <c r="BF24" s="53">
        <v>13</v>
      </c>
      <c r="BG24" s="53">
        <v>4</v>
      </c>
      <c r="BH24" s="53">
        <v>2</v>
      </c>
      <c r="BI24" s="53">
        <v>6</v>
      </c>
      <c r="BJ24" s="54">
        <v>2</v>
      </c>
      <c r="BK24" s="148">
        <f>BD24+BE24+BF24+BG24+BH24+BI24+BJ24</f>
        <v>43</v>
      </c>
    </row>
    <row r="25" spans="1:63" ht="12.75" customHeight="1" thickBot="1">
      <c r="A25" s="172">
        <v>5</v>
      </c>
      <c r="B25" s="17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7"/>
      <c r="BC25" s="47">
        <v>5</v>
      </c>
      <c r="BD25" s="55"/>
      <c r="BE25" s="55"/>
      <c r="BF25" s="55"/>
      <c r="BG25" s="55"/>
      <c r="BH25" s="55"/>
      <c r="BI25" s="55"/>
      <c r="BJ25" s="56"/>
      <c r="BK25" s="94"/>
    </row>
    <row r="26" spans="2:63" ht="12.75" customHeight="1" thickBot="1">
      <c r="B26" s="4"/>
      <c r="BB26" s="188" t="s">
        <v>24</v>
      </c>
      <c r="BC26" s="189"/>
      <c r="BD26" s="98">
        <f>SUM(BD21:BD25)</f>
        <v>122</v>
      </c>
      <c r="BE26" s="98">
        <f aca="true" t="shared" si="0" ref="BE26:BK26">SUM(BE21:BE25)</f>
        <v>5</v>
      </c>
      <c r="BF26" s="98">
        <f t="shared" si="0"/>
        <v>20</v>
      </c>
      <c r="BG26" s="98">
        <f t="shared" si="0"/>
        <v>4</v>
      </c>
      <c r="BH26" s="98">
        <f t="shared" si="0"/>
        <v>8</v>
      </c>
      <c r="BI26" s="98">
        <f t="shared" si="0"/>
        <v>6</v>
      </c>
      <c r="BJ26" s="98">
        <f t="shared" si="0"/>
        <v>34</v>
      </c>
      <c r="BK26" s="98">
        <f t="shared" si="0"/>
        <v>199</v>
      </c>
    </row>
    <row r="27" spans="1:63" ht="12.75" customHeight="1">
      <c r="A27" s="167" t="s">
        <v>25</v>
      </c>
      <c r="B27" s="167"/>
      <c r="C27" s="167"/>
      <c r="D27" s="167"/>
      <c r="E27" s="167"/>
      <c r="F27" s="167"/>
      <c r="G27" s="6"/>
      <c r="H27" s="167" t="s">
        <v>27</v>
      </c>
      <c r="I27" s="167"/>
      <c r="J27" s="167"/>
      <c r="K27" s="167"/>
      <c r="L27" s="167"/>
      <c r="M27" s="167"/>
      <c r="N27" s="167"/>
      <c r="O27" s="6"/>
      <c r="P27" s="167" t="s">
        <v>79</v>
      </c>
      <c r="Q27" s="167"/>
      <c r="R27" s="167"/>
      <c r="S27" s="167"/>
      <c r="T27" s="167"/>
      <c r="U27" s="167"/>
      <c r="V27" s="167"/>
      <c r="W27" s="12"/>
      <c r="X27" s="167" t="s">
        <v>80</v>
      </c>
      <c r="Y27" s="167"/>
      <c r="Z27" s="167"/>
      <c r="AA27" s="167"/>
      <c r="AB27" s="167"/>
      <c r="AC27" s="167"/>
      <c r="AD27" s="167"/>
      <c r="AE27" s="6"/>
      <c r="AF27" s="167" t="s">
        <v>81</v>
      </c>
      <c r="AG27" s="167"/>
      <c r="AH27" s="167"/>
      <c r="AI27" s="167"/>
      <c r="AJ27" s="167"/>
      <c r="AK27" s="167"/>
      <c r="AL27" s="167"/>
      <c r="AM27" s="6"/>
      <c r="AN27" s="167" t="s">
        <v>28</v>
      </c>
      <c r="AO27" s="167"/>
      <c r="AP27" s="167"/>
      <c r="AQ27" s="167"/>
      <c r="AR27" s="167"/>
      <c r="AS27" s="167"/>
      <c r="AT27" s="167"/>
      <c r="AU27" s="6"/>
      <c r="AV27" s="167" t="s">
        <v>82</v>
      </c>
      <c r="AW27" s="167"/>
      <c r="AX27" s="167"/>
      <c r="AY27" s="167"/>
      <c r="AZ27" s="167"/>
      <c r="BA27" s="167"/>
      <c r="BB27" s="167"/>
      <c r="BD27" s="167" t="s">
        <v>85</v>
      </c>
      <c r="BE27" s="167"/>
      <c r="BF27" s="167"/>
      <c r="BG27" s="167" t="s">
        <v>26</v>
      </c>
      <c r="BH27" s="167"/>
      <c r="BI27" s="167"/>
      <c r="BJ27" s="167"/>
      <c r="BK27" s="6"/>
    </row>
    <row r="28" spans="1:63" ht="12.75" customHeight="1">
      <c r="A28" s="167"/>
      <c r="B28" s="167"/>
      <c r="C28" s="167"/>
      <c r="D28" s="167"/>
      <c r="E28" s="167"/>
      <c r="F28" s="167"/>
      <c r="G28" s="6"/>
      <c r="H28" s="167"/>
      <c r="I28" s="167"/>
      <c r="J28" s="167"/>
      <c r="K28" s="167"/>
      <c r="L28" s="167"/>
      <c r="M28" s="167"/>
      <c r="N28" s="167"/>
      <c r="O28" s="6"/>
      <c r="P28" s="167"/>
      <c r="Q28" s="167"/>
      <c r="R28" s="167"/>
      <c r="S28" s="167"/>
      <c r="T28" s="167"/>
      <c r="U28" s="167"/>
      <c r="V28" s="167"/>
      <c r="W28" s="12"/>
      <c r="X28" s="167"/>
      <c r="Y28" s="167"/>
      <c r="Z28" s="167"/>
      <c r="AA28" s="167"/>
      <c r="AB28" s="167"/>
      <c r="AC28" s="167"/>
      <c r="AD28" s="167"/>
      <c r="AE28" s="6"/>
      <c r="AF28" s="167"/>
      <c r="AG28" s="167"/>
      <c r="AH28" s="167"/>
      <c r="AI28" s="167"/>
      <c r="AJ28" s="167"/>
      <c r="AK28" s="167"/>
      <c r="AL28" s="167"/>
      <c r="AM28" s="6"/>
      <c r="AN28" s="167"/>
      <c r="AO28" s="167"/>
      <c r="AP28" s="167"/>
      <c r="AQ28" s="167"/>
      <c r="AR28" s="167"/>
      <c r="AS28" s="167"/>
      <c r="AT28" s="167"/>
      <c r="AU28" s="6"/>
      <c r="AV28" s="167"/>
      <c r="AW28" s="167"/>
      <c r="AX28" s="167"/>
      <c r="AY28" s="167"/>
      <c r="AZ28" s="167"/>
      <c r="BA28" s="167"/>
      <c r="BB28" s="167"/>
      <c r="BD28" s="167"/>
      <c r="BE28" s="167"/>
      <c r="BF28" s="167"/>
      <c r="BG28" s="167"/>
      <c r="BH28" s="167"/>
      <c r="BI28" s="167"/>
      <c r="BJ28" s="167"/>
      <c r="BK28" s="6"/>
    </row>
    <row r="29" spans="1:63" ht="12.75" customHeight="1">
      <c r="A29" s="167"/>
      <c r="B29" s="167"/>
      <c r="C29" s="167"/>
      <c r="D29" s="167"/>
      <c r="E29" s="167"/>
      <c r="F29" s="167"/>
      <c r="G29" s="6"/>
      <c r="H29" s="167"/>
      <c r="I29" s="167"/>
      <c r="J29" s="167"/>
      <c r="K29" s="167"/>
      <c r="L29" s="167"/>
      <c r="M29" s="167"/>
      <c r="N29" s="167"/>
      <c r="O29" s="6"/>
      <c r="P29" s="167"/>
      <c r="Q29" s="167"/>
      <c r="R29" s="167"/>
      <c r="S29" s="167"/>
      <c r="T29" s="167"/>
      <c r="U29" s="167"/>
      <c r="V29" s="167"/>
      <c r="W29" s="12"/>
      <c r="X29" s="167"/>
      <c r="Y29" s="167"/>
      <c r="Z29" s="167"/>
      <c r="AA29" s="167"/>
      <c r="AB29" s="167"/>
      <c r="AC29" s="167"/>
      <c r="AD29" s="167"/>
      <c r="AE29" s="6"/>
      <c r="AF29" s="167"/>
      <c r="AG29" s="167"/>
      <c r="AH29" s="167"/>
      <c r="AI29" s="167"/>
      <c r="AJ29" s="167"/>
      <c r="AK29" s="167"/>
      <c r="AL29" s="167"/>
      <c r="AM29" s="6"/>
      <c r="AN29" s="167"/>
      <c r="AO29" s="167"/>
      <c r="AP29" s="167"/>
      <c r="AQ29" s="167"/>
      <c r="AR29" s="167"/>
      <c r="AS29" s="167"/>
      <c r="AT29" s="167"/>
      <c r="AU29" s="6"/>
      <c r="AV29" s="167"/>
      <c r="AW29" s="167"/>
      <c r="AX29" s="167"/>
      <c r="AY29" s="167"/>
      <c r="AZ29" s="167"/>
      <c r="BA29" s="167"/>
      <c r="BB29" s="167"/>
      <c r="BD29" s="167"/>
      <c r="BE29" s="167"/>
      <c r="BF29" s="167"/>
      <c r="BG29" s="167"/>
      <c r="BH29" s="167"/>
      <c r="BI29" s="167"/>
      <c r="BJ29" s="167"/>
      <c r="BK29" s="6"/>
    </row>
    <row r="30" spans="1:63" ht="9" customHeight="1">
      <c r="A30" s="167"/>
      <c r="B30" s="167"/>
      <c r="C30" s="167"/>
      <c r="D30" s="167"/>
      <c r="E30" s="167"/>
      <c r="F30" s="167"/>
      <c r="G30" s="6"/>
      <c r="H30" s="167"/>
      <c r="I30" s="167"/>
      <c r="J30" s="167"/>
      <c r="K30" s="167"/>
      <c r="L30" s="167"/>
      <c r="M30" s="167"/>
      <c r="N30" s="167"/>
      <c r="O30" s="6"/>
      <c r="P30" s="167"/>
      <c r="Q30" s="167"/>
      <c r="R30" s="167"/>
      <c r="S30" s="167"/>
      <c r="T30" s="167"/>
      <c r="U30" s="167"/>
      <c r="V30" s="167"/>
      <c r="W30" s="12"/>
      <c r="X30" s="167"/>
      <c r="Y30" s="167"/>
      <c r="Z30" s="167"/>
      <c r="AA30" s="167"/>
      <c r="AB30" s="167"/>
      <c r="AC30" s="167"/>
      <c r="AD30" s="167"/>
      <c r="AE30" s="6"/>
      <c r="AF30" s="167"/>
      <c r="AG30" s="167"/>
      <c r="AH30" s="167"/>
      <c r="AI30" s="167"/>
      <c r="AJ30" s="167"/>
      <c r="AK30" s="167"/>
      <c r="AL30" s="167"/>
      <c r="AM30" s="6"/>
      <c r="AN30" s="167"/>
      <c r="AO30" s="167"/>
      <c r="AP30" s="167"/>
      <c r="AQ30" s="167"/>
      <c r="AR30" s="167"/>
      <c r="AS30" s="167"/>
      <c r="AT30" s="167"/>
      <c r="AU30" s="6"/>
      <c r="AV30" s="167"/>
      <c r="AW30" s="167"/>
      <c r="AX30" s="167"/>
      <c r="AY30" s="167"/>
      <c r="AZ30" s="167"/>
      <c r="BA30" s="167"/>
      <c r="BB30" s="167"/>
      <c r="BD30" s="167"/>
      <c r="BE30" s="167"/>
      <c r="BF30" s="167"/>
      <c r="BG30" s="167"/>
      <c r="BH30" s="167"/>
      <c r="BI30" s="167"/>
      <c r="BJ30" s="167"/>
      <c r="BK30" s="6"/>
    </row>
    <row r="31" spans="1:63" ht="0.75" customHeight="1" hidden="1">
      <c r="A31" s="167"/>
      <c r="B31" s="167"/>
      <c r="C31" s="167"/>
      <c r="D31" s="167"/>
      <c r="E31" s="167"/>
      <c r="F31" s="167"/>
      <c r="G31" s="6"/>
      <c r="H31" s="167"/>
      <c r="I31" s="167"/>
      <c r="J31" s="167"/>
      <c r="K31" s="167"/>
      <c r="L31" s="167"/>
      <c r="M31" s="167"/>
      <c r="N31" s="167"/>
      <c r="O31" s="6"/>
      <c r="P31" s="167"/>
      <c r="Q31" s="167"/>
      <c r="R31" s="167"/>
      <c r="S31" s="167"/>
      <c r="T31" s="167"/>
      <c r="U31" s="167"/>
      <c r="V31" s="167"/>
      <c r="W31" s="12"/>
      <c r="X31" s="167"/>
      <c r="Y31" s="167"/>
      <c r="Z31" s="167"/>
      <c r="AA31" s="167"/>
      <c r="AB31" s="167"/>
      <c r="AC31" s="167"/>
      <c r="AD31" s="167"/>
      <c r="AE31" s="6"/>
      <c r="AF31" s="167"/>
      <c r="AG31" s="167"/>
      <c r="AH31" s="167"/>
      <c r="AI31" s="167"/>
      <c r="AJ31" s="167"/>
      <c r="AK31" s="167"/>
      <c r="AL31" s="167"/>
      <c r="AM31" s="6"/>
      <c r="AN31" s="167"/>
      <c r="AO31" s="167"/>
      <c r="AP31" s="167"/>
      <c r="AQ31" s="167"/>
      <c r="AR31" s="167"/>
      <c r="AS31" s="167"/>
      <c r="AT31" s="167"/>
      <c r="AU31" s="6"/>
      <c r="AV31" s="167"/>
      <c r="AW31" s="167"/>
      <c r="AX31" s="167"/>
      <c r="AY31" s="167"/>
      <c r="AZ31" s="167"/>
      <c r="BA31" s="167"/>
      <c r="BB31" s="167"/>
      <c r="BD31" s="167"/>
      <c r="BE31" s="167"/>
      <c r="BF31" s="167"/>
      <c r="BG31" s="167"/>
      <c r="BH31" s="167"/>
      <c r="BI31" s="167"/>
      <c r="BJ31" s="167"/>
      <c r="BK31" s="6"/>
    </row>
    <row r="32" spans="2:63" ht="12.75" customHeight="1">
      <c r="B32" s="4"/>
      <c r="C32" s="8"/>
      <c r="D32" s="8"/>
      <c r="E32" s="8"/>
      <c r="F32" s="8"/>
      <c r="G32" s="8"/>
      <c r="H32" s="8"/>
      <c r="I32" s="6"/>
      <c r="J32" s="6"/>
      <c r="K32" s="6"/>
      <c r="L32" s="8"/>
      <c r="M32" s="8"/>
      <c r="N32" s="8"/>
      <c r="O32" s="8"/>
      <c r="P32" s="8"/>
      <c r="Q32" s="9"/>
      <c r="R32" s="10"/>
      <c r="S32" s="8"/>
      <c r="T32" s="8"/>
      <c r="U32" s="8"/>
      <c r="V32" s="8"/>
      <c r="W32" s="8"/>
      <c r="X32" s="8"/>
      <c r="Y32" s="8"/>
      <c r="Z32" s="8"/>
      <c r="AA32" s="5"/>
      <c r="AB32" s="5"/>
      <c r="AC32" s="8"/>
      <c r="AD32" s="8"/>
      <c r="AE32" s="8"/>
      <c r="AF32" s="8"/>
      <c r="AG32" s="8"/>
      <c r="AH32" s="8"/>
      <c r="AI32" s="6"/>
      <c r="AJ32" s="6"/>
      <c r="AK32" s="6"/>
      <c r="AL32" s="8"/>
      <c r="AM32" s="8"/>
      <c r="AN32" s="8"/>
      <c r="AO32" s="8"/>
      <c r="AP32" s="8"/>
      <c r="AQ32" s="5"/>
      <c r="AR32" s="5"/>
      <c r="AS32" s="8"/>
      <c r="AT32" s="8"/>
      <c r="AU32" s="8"/>
      <c r="AV32" s="8"/>
      <c r="AW32" s="8"/>
      <c r="AX32" s="8"/>
      <c r="AY32" s="5"/>
      <c r="AZ32" s="5"/>
      <c r="BA32" s="8"/>
      <c r="BB32" s="8"/>
      <c r="BC32" s="8"/>
      <c r="BD32" s="5"/>
      <c r="BE32" s="8"/>
      <c r="BF32" s="8"/>
      <c r="BG32" s="5"/>
      <c r="BH32" s="6"/>
      <c r="BI32" s="6"/>
      <c r="BJ32" s="6"/>
      <c r="BK32" s="6"/>
    </row>
    <row r="33" spans="10:63" ht="12.75" customHeight="1">
      <c r="J33" s="152"/>
      <c r="K33" s="153"/>
      <c r="L33" s="154"/>
      <c r="O33" s="6"/>
      <c r="P33" s="6"/>
      <c r="R33" s="152" t="s">
        <v>31</v>
      </c>
      <c r="S33" s="153"/>
      <c r="T33" s="154"/>
      <c r="Z33" s="152">
        <v>8</v>
      </c>
      <c r="AA33" s="153"/>
      <c r="AB33" s="154"/>
      <c r="AH33" s="152" t="s">
        <v>29</v>
      </c>
      <c r="AI33" s="153"/>
      <c r="AJ33" s="154"/>
      <c r="AP33" s="152" t="s">
        <v>30</v>
      </c>
      <c r="AQ33" s="153"/>
      <c r="AR33" s="154"/>
      <c r="AX33" s="152" t="s">
        <v>11</v>
      </c>
      <c r="AY33" s="153"/>
      <c r="AZ33" s="154"/>
      <c r="BE33" s="174" t="s">
        <v>86</v>
      </c>
      <c r="BF33" s="154"/>
      <c r="BH33" s="174" t="s">
        <v>83</v>
      </c>
      <c r="BI33" s="154"/>
      <c r="BJ33" s="6"/>
      <c r="BK33" s="6"/>
    </row>
    <row r="34" spans="10:63" ht="12.75" customHeight="1">
      <c r="J34" s="155"/>
      <c r="K34" s="156"/>
      <c r="L34" s="157"/>
      <c r="O34" s="6"/>
      <c r="P34" s="6"/>
      <c r="R34" s="155"/>
      <c r="S34" s="156"/>
      <c r="T34" s="157"/>
      <c r="Z34" s="155"/>
      <c r="AA34" s="156"/>
      <c r="AB34" s="157"/>
      <c r="AH34" s="155"/>
      <c r="AI34" s="156"/>
      <c r="AJ34" s="157"/>
      <c r="AP34" s="155"/>
      <c r="AQ34" s="156"/>
      <c r="AR34" s="157"/>
      <c r="AX34" s="155"/>
      <c r="AY34" s="156"/>
      <c r="AZ34" s="157"/>
      <c r="BE34" s="155"/>
      <c r="BF34" s="157"/>
      <c r="BH34" s="155"/>
      <c r="BI34" s="157"/>
      <c r="BJ34" s="6"/>
      <c r="BK34" s="6"/>
    </row>
    <row r="35" spans="15:63" ht="12.75" customHeight="1">
      <c r="O35" s="6"/>
      <c r="P35" s="6"/>
      <c r="BF35" s="6"/>
      <c r="BH35" s="6"/>
      <c r="BI35" s="6"/>
      <c r="BJ35" s="6"/>
      <c r="BK35" s="6"/>
    </row>
    <row r="36" spans="15:63" ht="12.75" customHeight="1">
      <c r="O36" s="6"/>
      <c r="P36" s="6"/>
      <c r="BF36" s="6"/>
      <c r="BH36" s="6"/>
      <c r="BI36" s="6"/>
      <c r="BJ36" s="6"/>
      <c r="BK36" s="6"/>
    </row>
    <row r="37" spans="15:63" ht="12.75" customHeight="1">
      <c r="O37" s="6"/>
      <c r="P37" s="6"/>
      <c r="BF37" s="6"/>
      <c r="BH37" s="6"/>
      <c r="BI37" s="6"/>
      <c r="BJ37" s="6"/>
      <c r="BK37" s="6"/>
    </row>
    <row r="38" spans="3:6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40" spans="17:23" ht="12.75">
      <c r="Q40" s="6"/>
      <c r="R40" s="6"/>
      <c r="S40" s="6"/>
      <c r="T40" s="6"/>
      <c r="U40" s="6"/>
      <c r="V40" s="6"/>
      <c r="W40" s="6"/>
    </row>
    <row r="41" spans="17:23" ht="12.75">
      <c r="Q41" s="6"/>
      <c r="R41" s="6"/>
      <c r="S41" s="6"/>
      <c r="T41" s="6"/>
      <c r="U41" s="6"/>
      <c r="V41" s="6"/>
      <c r="W41" s="6"/>
    </row>
    <row r="42" spans="17:23" ht="12.75">
      <c r="Q42" s="6"/>
      <c r="R42" s="6"/>
      <c r="S42" s="6"/>
      <c r="T42" s="6"/>
      <c r="U42" s="6"/>
      <c r="V42" s="6"/>
      <c r="W42" s="6"/>
    </row>
    <row r="43" spans="17:23" ht="12.75">
      <c r="Q43" s="6"/>
      <c r="R43" s="6"/>
      <c r="S43" s="6"/>
      <c r="T43" s="6"/>
      <c r="U43" s="6"/>
      <c r="V43" s="6"/>
      <c r="W43" s="6"/>
    </row>
    <row r="44" spans="17:23" ht="12.75">
      <c r="Q44" s="6"/>
      <c r="R44" s="6"/>
      <c r="S44" s="6"/>
      <c r="T44" s="6"/>
      <c r="U44" s="6"/>
      <c r="V44" s="6"/>
      <c r="W44" s="6"/>
    </row>
  </sheetData>
  <sheetProtection/>
  <mergeCells count="67">
    <mergeCell ref="V6:AZ6"/>
    <mergeCell ref="V2:AZ2"/>
    <mergeCell ref="B1:BM1"/>
    <mergeCell ref="U11:W12"/>
    <mergeCell ref="V8:AZ8"/>
    <mergeCell ref="V9:AZ9"/>
    <mergeCell ref="BD2:BK6"/>
    <mergeCell ref="BK11:BK20"/>
    <mergeCell ref="BC10:BK10"/>
    <mergeCell ref="AY11:BB12"/>
    <mergeCell ref="V3:AZ3"/>
    <mergeCell ref="V5:AZ5"/>
    <mergeCell ref="U4:BA4"/>
    <mergeCell ref="BG27:BJ31"/>
    <mergeCell ref="BD27:BF31"/>
    <mergeCell ref="BD11:BD20"/>
    <mergeCell ref="BE11:BE20"/>
    <mergeCell ref="BF13:BF20"/>
    <mergeCell ref="BG13:BG20"/>
    <mergeCell ref="V7:AZ7"/>
    <mergeCell ref="BJ11:BJ20"/>
    <mergeCell ref="A10:BB10"/>
    <mergeCell ref="BC11:BC20"/>
    <mergeCell ref="AH11:AJ12"/>
    <mergeCell ref="Y11:AA12"/>
    <mergeCell ref="G11:G20"/>
    <mergeCell ref="AG11:AG20"/>
    <mergeCell ref="H11:J12"/>
    <mergeCell ref="L11:O12"/>
    <mergeCell ref="K11:K20"/>
    <mergeCell ref="A11:B20"/>
    <mergeCell ref="BE33:BF34"/>
    <mergeCell ref="AN27:AT31"/>
    <mergeCell ref="J33:L34"/>
    <mergeCell ref="R33:T34"/>
    <mergeCell ref="Z33:AB34"/>
    <mergeCell ref="X27:AD31"/>
    <mergeCell ref="BB26:BC26"/>
    <mergeCell ref="AX11:AX20"/>
    <mergeCell ref="AH33:AJ34"/>
    <mergeCell ref="BH33:BI34"/>
    <mergeCell ref="AT11:AT20"/>
    <mergeCell ref="T11:T20"/>
    <mergeCell ref="AF27:AL31"/>
    <mergeCell ref="P27:V31"/>
    <mergeCell ref="BF11:BG12"/>
    <mergeCell ref="AV27:BB31"/>
    <mergeCell ref="BI11:BI20"/>
    <mergeCell ref="BH11:BH20"/>
    <mergeCell ref="AU11:AW12"/>
    <mergeCell ref="AP33:AR34"/>
    <mergeCell ref="A21:B21"/>
    <mergeCell ref="A22:B22"/>
    <mergeCell ref="A27:F31"/>
    <mergeCell ref="A23:B23"/>
    <mergeCell ref="A24:B24"/>
    <mergeCell ref="A25:B25"/>
    <mergeCell ref="AX33:AZ34"/>
    <mergeCell ref="C11:F12"/>
    <mergeCell ref="X11:X20"/>
    <mergeCell ref="P11:S12"/>
    <mergeCell ref="H27:N31"/>
    <mergeCell ref="AC11:AF12"/>
    <mergeCell ref="AL11:AO12"/>
    <mergeCell ref="AP11:AS12"/>
    <mergeCell ref="AB11:AB20"/>
    <mergeCell ref="AK11:AK20"/>
  </mergeCells>
  <printOptions/>
  <pageMargins left="0.5511811023622047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7.421875" style="6" customWidth="1"/>
    <col min="2" max="2" width="62.7109375" style="6" customWidth="1"/>
    <col min="3" max="3" width="4.8515625" style="11" customWidth="1"/>
    <col min="4" max="4" width="3.421875" style="11" customWidth="1"/>
    <col min="5" max="5" width="6.7109375" style="11" customWidth="1"/>
    <col min="6" max="6" width="4.8515625" style="11" customWidth="1"/>
    <col min="7" max="8" width="5.7109375" style="11" customWidth="1"/>
    <col min="9" max="10" width="6.140625" style="11" customWidth="1"/>
    <col min="11" max="11" width="6.57421875" style="11" customWidth="1"/>
    <col min="12" max="12" width="5.421875" style="11" customWidth="1"/>
    <col min="13" max="13" width="5.7109375" style="11" customWidth="1"/>
    <col min="14" max="14" width="6.28125" style="11" customWidth="1"/>
    <col min="15" max="15" width="6.140625" style="11" customWidth="1"/>
    <col min="16" max="17" width="6.57421875" style="11" customWidth="1"/>
    <col min="18" max="20" width="6.421875" style="11" customWidth="1"/>
    <col min="21" max="21" width="8.8515625" style="6" customWidth="1"/>
    <col min="22" max="16384" width="9.140625" style="6" customWidth="1"/>
  </cols>
  <sheetData>
    <row r="1" spans="1:20" ht="17.25">
      <c r="A1" s="213" t="s">
        <v>243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3" spans="1:20" s="29" customFormat="1" ht="27.75" customHeight="1">
      <c r="A3" s="225" t="s">
        <v>33</v>
      </c>
      <c r="B3" s="228" t="s">
        <v>62</v>
      </c>
      <c r="C3" s="231" t="s">
        <v>122</v>
      </c>
      <c r="D3" s="232"/>
      <c r="E3" s="232"/>
      <c r="F3" s="233"/>
      <c r="G3" s="240" t="s">
        <v>39</v>
      </c>
      <c r="H3" s="241"/>
      <c r="I3" s="242"/>
      <c r="J3" s="242"/>
      <c r="K3" s="242"/>
      <c r="L3" s="243"/>
      <c r="M3" s="231" t="s">
        <v>116</v>
      </c>
      <c r="N3" s="244"/>
      <c r="O3" s="247" t="s">
        <v>134</v>
      </c>
      <c r="P3" s="248"/>
      <c r="Q3" s="248"/>
      <c r="R3" s="248"/>
      <c r="S3" s="248"/>
      <c r="T3" s="249"/>
    </row>
    <row r="4" spans="1:20" s="29" customFormat="1" ht="15" customHeight="1">
      <c r="A4" s="226"/>
      <c r="B4" s="229"/>
      <c r="C4" s="234"/>
      <c r="D4" s="235"/>
      <c r="E4" s="235"/>
      <c r="F4" s="236"/>
      <c r="G4" s="253" t="s">
        <v>40</v>
      </c>
      <c r="H4" s="255" t="s">
        <v>63</v>
      </c>
      <c r="I4" s="240" t="s">
        <v>41</v>
      </c>
      <c r="J4" s="258"/>
      <c r="K4" s="258"/>
      <c r="L4" s="259"/>
      <c r="M4" s="245"/>
      <c r="N4" s="246"/>
      <c r="O4" s="250"/>
      <c r="P4" s="251"/>
      <c r="Q4" s="251"/>
      <c r="R4" s="251"/>
      <c r="S4" s="251"/>
      <c r="T4" s="252"/>
    </row>
    <row r="5" spans="1:20" s="29" customFormat="1" ht="28.5" customHeight="1">
      <c r="A5" s="226"/>
      <c r="B5" s="229"/>
      <c r="C5" s="237"/>
      <c r="D5" s="238"/>
      <c r="E5" s="238"/>
      <c r="F5" s="239"/>
      <c r="G5" s="254"/>
      <c r="H5" s="256"/>
      <c r="I5" s="253" t="s">
        <v>42</v>
      </c>
      <c r="J5" s="240" t="s">
        <v>43</v>
      </c>
      <c r="K5" s="241"/>
      <c r="L5" s="264"/>
      <c r="M5" s="255" t="s">
        <v>66</v>
      </c>
      <c r="N5" s="255" t="s">
        <v>67</v>
      </c>
      <c r="O5" s="260" t="s">
        <v>242</v>
      </c>
      <c r="P5" s="261"/>
      <c r="Q5" s="262" t="s">
        <v>36</v>
      </c>
      <c r="R5" s="261"/>
      <c r="S5" s="262" t="s">
        <v>34</v>
      </c>
      <c r="T5" s="261"/>
    </row>
    <row r="6" spans="1:20" s="29" customFormat="1" ht="142.5" customHeight="1">
      <c r="A6" s="227"/>
      <c r="B6" s="230"/>
      <c r="C6" s="62" t="s">
        <v>120</v>
      </c>
      <c r="D6" s="62" t="s">
        <v>121</v>
      </c>
      <c r="E6" s="62" t="s">
        <v>193</v>
      </c>
      <c r="F6" s="62" t="s">
        <v>194</v>
      </c>
      <c r="G6" s="254"/>
      <c r="H6" s="257"/>
      <c r="I6" s="263"/>
      <c r="J6" s="39" t="s">
        <v>152</v>
      </c>
      <c r="K6" s="39" t="s">
        <v>64</v>
      </c>
      <c r="L6" s="39" t="s">
        <v>65</v>
      </c>
      <c r="M6" s="265"/>
      <c r="N6" s="265"/>
      <c r="O6" s="127" t="s">
        <v>165</v>
      </c>
      <c r="P6" s="128" t="s">
        <v>240</v>
      </c>
      <c r="Q6" s="30" t="s">
        <v>241</v>
      </c>
      <c r="R6" s="30" t="s">
        <v>278</v>
      </c>
      <c r="S6" s="30" t="s">
        <v>279</v>
      </c>
      <c r="T6" s="30" t="s">
        <v>280</v>
      </c>
    </row>
    <row r="7" spans="1:20" ht="15" customHeight="1">
      <c r="A7" s="44" t="s">
        <v>197</v>
      </c>
      <c r="B7" s="103" t="s">
        <v>196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s="5" customFormat="1" ht="14.25" customHeight="1" thickBot="1">
      <c r="A8" s="129" t="s">
        <v>198</v>
      </c>
      <c r="B8" s="135" t="s">
        <v>199</v>
      </c>
      <c r="C8" s="136">
        <f>SUM(C9,C13,C16,C20,C25,C28)</f>
        <v>6</v>
      </c>
      <c r="D8" s="136"/>
      <c r="E8" s="136">
        <f aca="true" t="shared" si="0" ref="E8:K8">SUM(E9,E13,E16,E20,E25,E28)</f>
        <v>9</v>
      </c>
      <c r="F8" s="136">
        <f t="shared" si="0"/>
        <v>14</v>
      </c>
      <c r="G8" s="137">
        <f t="shared" si="0"/>
        <v>2106</v>
      </c>
      <c r="H8" s="137">
        <f t="shared" si="0"/>
        <v>702</v>
      </c>
      <c r="I8" s="137">
        <f t="shared" si="0"/>
        <v>1404</v>
      </c>
      <c r="J8" s="137">
        <f t="shared" si="0"/>
        <v>1130</v>
      </c>
      <c r="K8" s="137">
        <f t="shared" si="0"/>
        <v>274</v>
      </c>
      <c r="L8" s="137">
        <f aca="true" t="shared" si="1" ref="L8:T8">SUM(L9,L13,L16,L20,L25,L28)</f>
        <v>0</v>
      </c>
      <c r="M8" s="137">
        <f t="shared" si="1"/>
        <v>0</v>
      </c>
      <c r="N8" s="137">
        <f t="shared" si="1"/>
        <v>0</v>
      </c>
      <c r="O8" s="137">
        <f>SUM(O9,O13,O16,O20,O25,O28)</f>
        <v>576</v>
      </c>
      <c r="P8" s="137">
        <f>SUM(P9,P13,P16,P20,P25,P28)</f>
        <v>828</v>
      </c>
      <c r="Q8" s="137">
        <f t="shared" si="1"/>
        <v>0</v>
      </c>
      <c r="R8" s="137">
        <f t="shared" si="1"/>
        <v>0</v>
      </c>
      <c r="S8" s="137">
        <f t="shared" si="1"/>
        <v>0</v>
      </c>
      <c r="T8" s="137">
        <f t="shared" si="1"/>
        <v>0</v>
      </c>
    </row>
    <row r="9" spans="1:20" ht="11.25" customHeight="1" thickBot="1">
      <c r="A9" s="147" t="s">
        <v>200</v>
      </c>
      <c r="B9" s="143" t="s">
        <v>201</v>
      </c>
      <c r="C9" s="144">
        <v>1</v>
      </c>
      <c r="D9" s="144"/>
      <c r="E9" s="144">
        <v>2</v>
      </c>
      <c r="F9" s="144">
        <v>3</v>
      </c>
      <c r="G9" s="141">
        <f aca="true" t="shared" si="2" ref="G9:L9">SUM(G10:G12)</f>
        <v>409</v>
      </c>
      <c r="H9" s="141">
        <f t="shared" si="2"/>
        <v>136</v>
      </c>
      <c r="I9" s="141">
        <f t="shared" si="2"/>
        <v>273</v>
      </c>
      <c r="J9" s="141">
        <f t="shared" si="2"/>
        <v>273</v>
      </c>
      <c r="K9" s="141">
        <f t="shared" si="2"/>
        <v>0</v>
      </c>
      <c r="L9" s="141">
        <f t="shared" si="2"/>
        <v>0</v>
      </c>
      <c r="M9" s="141">
        <f>SUM(M10:M13)</f>
        <v>0</v>
      </c>
      <c r="N9" s="141">
        <f>SUM(N10:N13)</f>
        <v>0</v>
      </c>
      <c r="O9" s="141">
        <f aca="true" t="shared" si="3" ref="O9:T9">SUM(O10:O12)</f>
        <v>112</v>
      </c>
      <c r="P9" s="141">
        <f t="shared" si="3"/>
        <v>161</v>
      </c>
      <c r="Q9" s="141">
        <f t="shared" si="3"/>
        <v>0</v>
      </c>
      <c r="R9" s="141">
        <f t="shared" si="3"/>
        <v>0</v>
      </c>
      <c r="S9" s="141">
        <f t="shared" si="3"/>
        <v>0</v>
      </c>
      <c r="T9" s="141">
        <f t="shared" si="3"/>
        <v>0</v>
      </c>
    </row>
    <row r="10" spans="1:20" ht="11.25" customHeight="1">
      <c r="A10" s="113" t="s">
        <v>202</v>
      </c>
      <c r="B10" s="114" t="s">
        <v>203</v>
      </c>
      <c r="C10" s="121" t="s">
        <v>204</v>
      </c>
      <c r="D10" s="121"/>
      <c r="E10" s="121"/>
      <c r="F10" s="121" t="s">
        <v>205</v>
      </c>
      <c r="G10" s="122">
        <f aca="true" t="shared" si="4" ref="G10:G29">SUM(I10,H10)</f>
        <v>117</v>
      </c>
      <c r="H10" s="116">
        <v>39</v>
      </c>
      <c r="I10" s="116">
        <v>78</v>
      </c>
      <c r="J10" s="122">
        <v>78</v>
      </c>
      <c r="K10" s="122"/>
      <c r="L10" s="122"/>
      <c r="M10" s="122"/>
      <c r="N10" s="122"/>
      <c r="O10" s="122">
        <v>32</v>
      </c>
      <c r="P10" s="116">
        <v>46</v>
      </c>
      <c r="Q10" s="122"/>
      <c r="R10" s="122"/>
      <c r="S10" s="122"/>
      <c r="T10" s="122"/>
    </row>
    <row r="11" spans="1:20" ht="11.25" customHeight="1">
      <c r="A11" s="117" t="s">
        <v>206</v>
      </c>
      <c r="B11" s="118" t="s">
        <v>207</v>
      </c>
      <c r="C11" s="115"/>
      <c r="D11" s="115"/>
      <c r="E11" s="115" t="s">
        <v>205</v>
      </c>
      <c r="F11" s="115" t="s">
        <v>204</v>
      </c>
      <c r="G11" s="26">
        <f t="shared" si="4"/>
        <v>175</v>
      </c>
      <c r="H11" s="119">
        <v>58</v>
      </c>
      <c r="I11" s="119">
        <v>117</v>
      </c>
      <c r="J11" s="26">
        <v>117</v>
      </c>
      <c r="K11" s="26"/>
      <c r="L11" s="26"/>
      <c r="M11" s="26"/>
      <c r="N11" s="26"/>
      <c r="O11" s="26">
        <v>48</v>
      </c>
      <c r="P11" s="119">
        <v>69</v>
      </c>
      <c r="Q11" s="26"/>
      <c r="R11" s="26"/>
      <c r="S11" s="26"/>
      <c r="T11" s="26"/>
    </row>
    <row r="12" spans="1:20" ht="11.25" customHeight="1" thickBot="1">
      <c r="A12" s="117" t="s">
        <v>208</v>
      </c>
      <c r="B12" s="118" t="s">
        <v>44</v>
      </c>
      <c r="C12" s="123"/>
      <c r="D12" s="123"/>
      <c r="E12" s="123" t="s">
        <v>205</v>
      </c>
      <c r="F12" s="123" t="s">
        <v>204</v>
      </c>
      <c r="G12" s="73">
        <f t="shared" si="4"/>
        <v>117</v>
      </c>
      <c r="H12" s="124">
        <v>39</v>
      </c>
      <c r="I12" s="124">
        <v>78</v>
      </c>
      <c r="J12" s="73">
        <v>78</v>
      </c>
      <c r="K12" s="73"/>
      <c r="L12" s="73"/>
      <c r="M12" s="73"/>
      <c r="N12" s="73"/>
      <c r="O12" s="73">
        <v>32</v>
      </c>
      <c r="P12" s="124">
        <v>46</v>
      </c>
      <c r="Q12" s="73"/>
      <c r="R12" s="73"/>
      <c r="S12" s="73"/>
      <c r="T12" s="73"/>
    </row>
    <row r="13" spans="1:20" ht="11.25" customHeight="1" thickBot="1">
      <c r="A13" s="147" t="s">
        <v>209</v>
      </c>
      <c r="B13" s="145" t="s">
        <v>210</v>
      </c>
      <c r="C13" s="144">
        <v>1</v>
      </c>
      <c r="D13" s="144"/>
      <c r="E13" s="144">
        <v>1</v>
      </c>
      <c r="F13" s="144">
        <v>2</v>
      </c>
      <c r="G13" s="141">
        <f aca="true" t="shared" si="5" ref="G13:L13">SUM(G14:G15)</f>
        <v>386</v>
      </c>
      <c r="H13" s="141">
        <f t="shared" si="5"/>
        <v>129</v>
      </c>
      <c r="I13" s="141">
        <f t="shared" si="5"/>
        <v>257</v>
      </c>
      <c r="J13" s="141">
        <f t="shared" si="5"/>
        <v>207</v>
      </c>
      <c r="K13" s="141">
        <f t="shared" si="5"/>
        <v>50</v>
      </c>
      <c r="L13" s="141">
        <f t="shared" si="5"/>
        <v>0</v>
      </c>
      <c r="M13" s="142"/>
      <c r="N13" s="142"/>
      <c r="O13" s="141">
        <f aca="true" t="shared" si="6" ref="O13:T13">SUM(O14:O15)</f>
        <v>96</v>
      </c>
      <c r="P13" s="141">
        <f t="shared" si="6"/>
        <v>161</v>
      </c>
      <c r="Q13" s="141">
        <f t="shared" si="6"/>
        <v>0</v>
      </c>
      <c r="R13" s="141">
        <f t="shared" si="6"/>
        <v>0</v>
      </c>
      <c r="S13" s="141">
        <f t="shared" si="6"/>
        <v>0</v>
      </c>
      <c r="T13" s="141">
        <f t="shared" si="6"/>
        <v>0</v>
      </c>
    </row>
    <row r="14" spans="1:20" ht="11.25" customHeight="1">
      <c r="A14" s="113" t="s">
        <v>211</v>
      </c>
      <c r="B14" s="114" t="s">
        <v>154</v>
      </c>
      <c r="C14" s="121"/>
      <c r="D14" s="121"/>
      <c r="E14" s="121" t="s">
        <v>205</v>
      </c>
      <c r="F14" s="121" t="s">
        <v>204</v>
      </c>
      <c r="G14" s="122">
        <f t="shared" si="4"/>
        <v>152</v>
      </c>
      <c r="H14" s="116">
        <v>51</v>
      </c>
      <c r="I14" s="116">
        <v>101</v>
      </c>
      <c r="J14" s="122">
        <v>51</v>
      </c>
      <c r="K14" s="122">
        <v>50</v>
      </c>
      <c r="L14" s="122"/>
      <c r="M14" s="122"/>
      <c r="N14" s="122"/>
      <c r="O14" s="122">
        <v>32</v>
      </c>
      <c r="P14" s="116">
        <v>69</v>
      </c>
      <c r="Q14" s="122"/>
      <c r="R14" s="122"/>
      <c r="S14" s="122"/>
      <c r="T14" s="122"/>
    </row>
    <row r="15" spans="1:20" ht="11.25" customHeight="1" thickBot="1">
      <c r="A15" s="117" t="s">
        <v>212</v>
      </c>
      <c r="B15" s="118" t="s">
        <v>153</v>
      </c>
      <c r="C15" s="123" t="s">
        <v>204</v>
      </c>
      <c r="D15" s="123"/>
      <c r="E15" s="123"/>
      <c r="F15" s="123" t="s">
        <v>205</v>
      </c>
      <c r="G15" s="73">
        <f t="shared" si="4"/>
        <v>234</v>
      </c>
      <c r="H15" s="124">
        <v>78</v>
      </c>
      <c r="I15" s="124">
        <v>156</v>
      </c>
      <c r="J15" s="73">
        <v>156</v>
      </c>
      <c r="K15" s="73"/>
      <c r="L15" s="73"/>
      <c r="M15" s="73"/>
      <c r="N15" s="73"/>
      <c r="O15" s="73">
        <v>64</v>
      </c>
      <c r="P15" s="124">
        <v>92</v>
      </c>
      <c r="Q15" s="73"/>
      <c r="R15" s="73"/>
      <c r="S15" s="73"/>
      <c r="T15" s="73"/>
    </row>
    <row r="16" spans="1:20" ht="13.5" customHeight="1" thickBot="1">
      <c r="A16" s="147" t="s">
        <v>213</v>
      </c>
      <c r="B16" s="143" t="s">
        <v>214</v>
      </c>
      <c r="C16" s="144">
        <v>2</v>
      </c>
      <c r="D16" s="144"/>
      <c r="E16" s="144">
        <v>1</v>
      </c>
      <c r="F16" s="144">
        <v>3</v>
      </c>
      <c r="G16" s="141">
        <f>SUM(G17:G19)</f>
        <v>316</v>
      </c>
      <c r="H16" s="141">
        <f aca="true" t="shared" si="7" ref="H16:T16">SUM(H17:H19)</f>
        <v>105</v>
      </c>
      <c r="I16" s="141">
        <f t="shared" si="7"/>
        <v>211</v>
      </c>
      <c r="J16" s="141">
        <f t="shared" si="7"/>
        <v>211</v>
      </c>
      <c r="K16" s="141">
        <f t="shared" si="7"/>
        <v>0</v>
      </c>
      <c r="L16" s="141">
        <f t="shared" si="7"/>
        <v>0</v>
      </c>
      <c r="M16" s="141">
        <f t="shared" si="7"/>
        <v>0</v>
      </c>
      <c r="N16" s="141">
        <f t="shared" si="7"/>
        <v>0</v>
      </c>
      <c r="O16" s="141">
        <f t="shared" si="7"/>
        <v>96</v>
      </c>
      <c r="P16" s="141">
        <f t="shared" si="7"/>
        <v>115</v>
      </c>
      <c r="Q16" s="141">
        <f t="shared" si="7"/>
        <v>0</v>
      </c>
      <c r="R16" s="141">
        <f t="shared" si="7"/>
        <v>0</v>
      </c>
      <c r="S16" s="141">
        <f t="shared" si="7"/>
        <v>0</v>
      </c>
      <c r="T16" s="141">
        <f t="shared" si="7"/>
        <v>0</v>
      </c>
    </row>
    <row r="17" spans="1:20" ht="15.75" customHeight="1">
      <c r="A17" s="113" t="s">
        <v>215</v>
      </c>
      <c r="B17" s="114" t="s">
        <v>216</v>
      </c>
      <c r="C17" s="121"/>
      <c r="D17" s="121"/>
      <c r="E17" s="121"/>
      <c r="F17" s="121" t="s">
        <v>234</v>
      </c>
      <c r="G17" s="122">
        <f t="shared" si="4"/>
        <v>141</v>
      </c>
      <c r="H17" s="116">
        <v>47</v>
      </c>
      <c r="I17" s="116">
        <v>94</v>
      </c>
      <c r="J17" s="122">
        <v>94</v>
      </c>
      <c r="K17" s="125"/>
      <c r="L17" s="122"/>
      <c r="M17" s="125"/>
      <c r="N17" s="125"/>
      <c r="O17" s="122">
        <v>48</v>
      </c>
      <c r="P17" s="116">
        <v>46</v>
      </c>
      <c r="Q17" s="125"/>
      <c r="R17" s="125"/>
      <c r="S17" s="125"/>
      <c r="T17" s="125"/>
    </row>
    <row r="18" spans="1:20" ht="15" customHeight="1">
      <c r="A18" s="117" t="s">
        <v>217</v>
      </c>
      <c r="B18" s="118" t="s">
        <v>218</v>
      </c>
      <c r="C18" s="115" t="s">
        <v>205</v>
      </c>
      <c r="D18" s="115"/>
      <c r="E18" s="115"/>
      <c r="F18" s="115" t="s">
        <v>204</v>
      </c>
      <c r="G18" s="26">
        <f t="shared" si="4"/>
        <v>117</v>
      </c>
      <c r="H18" s="119">
        <v>39</v>
      </c>
      <c r="I18" s="119">
        <v>78</v>
      </c>
      <c r="J18" s="26">
        <v>78</v>
      </c>
      <c r="K18" s="40"/>
      <c r="L18" s="40"/>
      <c r="M18" s="40"/>
      <c r="N18" s="40"/>
      <c r="O18" s="26">
        <v>32</v>
      </c>
      <c r="P18" s="119">
        <v>46</v>
      </c>
      <c r="Q18" s="40"/>
      <c r="R18" s="40"/>
      <c r="S18" s="40"/>
      <c r="T18" s="40"/>
    </row>
    <row r="19" spans="1:20" ht="11.25" customHeight="1" thickBot="1">
      <c r="A19" s="117" t="s">
        <v>219</v>
      </c>
      <c r="B19" s="118" t="s">
        <v>220</v>
      </c>
      <c r="C19" s="123"/>
      <c r="D19" s="123"/>
      <c r="E19" s="123" t="s">
        <v>204</v>
      </c>
      <c r="F19" s="123" t="s">
        <v>205</v>
      </c>
      <c r="G19" s="73">
        <f t="shared" si="4"/>
        <v>58</v>
      </c>
      <c r="H19" s="124">
        <v>19</v>
      </c>
      <c r="I19" s="124">
        <v>39</v>
      </c>
      <c r="J19" s="73">
        <v>39</v>
      </c>
      <c r="K19" s="73"/>
      <c r="L19" s="73"/>
      <c r="M19" s="73"/>
      <c r="N19" s="73"/>
      <c r="O19" s="73">
        <v>16</v>
      </c>
      <c r="P19" s="124">
        <v>23</v>
      </c>
      <c r="Q19" s="73"/>
      <c r="R19" s="73"/>
      <c r="S19" s="73"/>
      <c r="T19" s="73"/>
    </row>
    <row r="20" spans="1:20" ht="12" thickBot="1">
      <c r="A20" s="147" t="s">
        <v>221</v>
      </c>
      <c r="B20" s="143" t="s">
        <v>222</v>
      </c>
      <c r="C20" s="144">
        <v>2</v>
      </c>
      <c r="D20" s="144"/>
      <c r="E20" s="144">
        <v>3</v>
      </c>
      <c r="F20" s="144">
        <v>4</v>
      </c>
      <c r="G20" s="141">
        <f>SUM(G21:G24)</f>
        <v>585</v>
      </c>
      <c r="H20" s="141">
        <f aca="true" t="shared" si="8" ref="H20:T20">SUM(H21:H24)</f>
        <v>195</v>
      </c>
      <c r="I20" s="141">
        <f t="shared" si="8"/>
        <v>390</v>
      </c>
      <c r="J20" s="141">
        <f t="shared" si="8"/>
        <v>322</v>
      </c>
      <c r="K20" s="141">
        <f t="shared" si="8"/>
        <v>68</v>
      </c>
      <c r="L20" s="141">
        <f t="shared" si="8"/>
        <v>0</v>
      </c>
      <c r="M20" s="141">
        <f t="shared" si="8"/>
        <v>0</v>
      </c>
      <c r="N20" s="141">
        <f t="shared" si="8"/>
        <v>0</v>
      </c>
      <c r="O20" s="141">
        <f t="shared" si="8"/>
        <v>160</v>
      </c>
      <c r="P20" s="141">
        <f t="shared" si="8"/>
        <v>230</v>
      </c>
      <c r="Q20" s="141">
        <f t="shared" si="8"/>
        <v>0</v>
      </c>
      <c r="R20" s="141">
        <f t="shared" si="8"/>
        <v>0</v>
      </c>
      <c r="S20" s="141">
        <f t="shared" si="8"/>
        <v>0</v>
      </c>
      <c r="T20" s="141">
        <f t="shared" si="8"/>
        <v>0</v>
      </c>
    </row>
    <row r="21" spans="1:20" ht="12">
      <c r="A21" s="113" t="s">
        <v>223</v>
      </c>
      <c r="B21" s="114" t="s">
        <v>224</v>
      </c>
      <c r="C21" s="121" t="s">
        <v>204</v>
      </c>
      <c r="D21" s="121"/>
      <c r="E21" s="121" t="s">
        <v>205</v>
      </c>
      <c r="F21" s="121" t="s">
        <v>205</v>
      </c>
      <c r="G21" s="122">
        <f t="shared" si="4"/>
        <v>234</v>
      </c>
      <c r="H21" s="116">
        <v>78</v>
      </c>
      <c r="I21" s="116">
        <v>156</v>
      </c>
      <c r="J21" s="122">
        <v>118</v>
      </c>
      <c r="K21" s="122">
        <v>38</v>
      </c>
      <c r="L21" s="125"/>
      <c r="M21" s="125"/>
      <c r="N21" s="125"/>
      <c r="O21" s="122">
        <v>64</v>
      </c>
      <c r="P21" s="116">
        <v>92</v>
      </c>
      <c r="Q21" s="125"/>
      <c r="R21" s="125"/>
      <c r="S21" s="125"/>
      <c r="T21" s="125"/>
    </row>
    <row r="22" spans="1:20" ht="12">
      <c r="A22" s="117" t="s">
        <v>225</v>
      </c>
      <c r="B22" s="118" t="s">
        <v>226</v>
      </c>
      <c r="C22" s="115" t="s">
        <v>205</v>
      </c>
      <c r="D22" s="115"/>
      <c r="E22" s="115"/>
      <c r="F22" s="115" t="s">
        <v>204</v>
      </c>
      <c r="G22" s="26">
        <f t="shared" si="4"/>
        <v>175</v>
      </c>
      <c r="H22" s="119">
        <v>58</v>
      </c>
      <c r="I22" s="119">
        <v>117</v>
      </c>
      <c r="J22" s="26">
        <v>87</v>
      </c>
      <c r="K22" s="26">
        <v>30</v>
      </c>
      <c r="L22" s="26"/>
      <c r="M22" s="26"/>
      <c r="N22" s="26"/>
      <c r="O22" s="26">
        <v>48</v>
      </c>
      <c r="P22" s="119">
        <v>69</v>
      </c>
      <c r="Q22" s="26"/>
      <c r="R22" s="26"/>
      <c r="S22" s="26"/>
      <c r="T22" s="26"/>
    </row>
    <row r="23" spans="1:20" ht="12">
      <c r="A23" s="117" t="s">
        <v>227</v>
      </c>
      <c r="B23" s="118" t="s">
        <v>228</v>
      </c>
      <c r="C23" s="115"/>
      <c r="D23" s="115"/>
      <c r="E23" s="115" t="s">
        <v>205</v>
      </c>
      <c r="F23" s="115" t="s">
        <v>204</v>
      </c>
      <c r="G23" s="26">
        <f t="shared" si="4"/>
        <v>117</v>
      </c>
      <c r="H23" s="119">
        <v>39</v>
      </c>
      <c r="I23" s="119">
        <v>78</v>
      </c>
      <c r="J23" s="26">
        <v>78</v>
      </c>
      <c r="K23" s="40"/>
      <c r="L23" s="26"/>
      <c r="M23" s="40"/>
      <c r="N23" s="40"/>
      <c r="O23" s="26">
        <v>32</v>
      </c>
      <c r="P23" s="119">
        <v>46</v>
      </c>
      <c r="Q23" s="40"/>
      <c r="R23" s="40"/>
      <c r="S23" s="40"/>
      <c r="T23" s="40"/>
    </row>
    <row r="24" spans="1:20" ht="12" thickBot="1">
      <c r="A24" s="117" t="s">
        <v>229</v>
      </c>
      <c r="B24" s="118" t="s">
        <v>230</v>
      </c>
      <c r="C24" s="123"/>
      <c r="D24" s="123"/>
      <c r="E24" s="123" t="s">
        <v>205</v>
      </c>
      <c r="F24" s="123" t="s">
        <v>204</v>
      </c>
      <c r="G24" s="73">
        <f t="shared" si="4"/>
        <v>59</v>
      </c>
      <c r="H24" s="124">
        <v>20</v>
      </c>
      <c r="I24" s="124">
        <v>39</v>
      </c>
      <c r="J24" s="73">
        <v>39</v>
      </c>
      <c r="K24" s="126"/>
      <c r="L24" s="126"/>
      <c r="M24" s="126"/>
      <c r="N24" s="126"/>
      <c r="O24" s="73">
        <v>16</v>
      </c>
      <c r="P24" s="124">
        <v>23</v>
      </c>
      <c r="Q24" s="126"/>
      <c r="R24" s="126"/>
      <c r="S24" s="126"/>
      <c r="T24" s="126"/>
    </row>
    <row r="25" spans="1:20" ht="12" thickBot="1">
      <c r="A25" s="147" t="s">
        <v>231</v>
      </c>
      <c r="B25" s="143" t="s">
        <v>232</v>
      </c>
      <c r="C25" s="144">
        <v>0</v>
      </c>
      <c r="D25" s="144"/>
      <c r="E25" s="144">
        <v>1</v>
      </c>
      <c r="F25" s="144">
        <v>1</v>
      </c>
      <c r="G25" s="141">
        <f aca="true" t="shared" si="9" ref="G25:L25">SUM(G26:G27)</f>
        <v>351</v>
      </c>
      <c r="H25" s="141">
        <f t="shared" si="9"/>
        <v>117</v>
      </c>
      <c r="I25" s="141">
        <f t="shared" si="9"/>
        <v>234</v>
      </c>
      <c r="J25" s="141">
        <f t="shared" si="9"/>
        <v>78</v>
      </c>
      <c r="K25" s="141">
        <f t="shared" si="9"/>
        <v>156</v>
      </c>
      <c r="L25" s="141">
        <f t="shared" si="9"/>
        <v>0</v>
      </c>
      <c r="M25" s="141">
        <f>SUM(M26:M29)</f>
        <v>0</v>
      </c>
      <c r="N25" s="141">
        <f>SUM(N26:N29)</f>
        <v>0</v>
      </c>
      <c r="O25" s="141">
        <f aca="true" t="shared" si="10" ref="O25:T25">SUM(O26:O27)</f>
        <v>96</v>
      </c>
      <c r="P25" s="141">
        <f t="shared" si="10"/>
        <v>138</v>
      </c>
      <c r="Q25" s="141">
        <f t="shared" si="10"/>
        <v>0</v>
      </c>
      <c r="R25" s="141">
        <f t="shared" si="10"/>
        <v>0</v>
      </c>
      <c r="S25" s="141">
        <f t="shared" si="10"/>
        <v>0</v>
      </c>
      <c r="T25" s="141">
        <f t="shared" si="10"/>
        <v>0</v>
      </c>
    </row>
    <row r="26" spans="1:20" ht="12">
      <c r="A26" s="113" t="s">
        <v>233</v>
      </c>
      <c r="B26" s="114" t="s">
        <v>162</v>
      </c>
      <c r="C26" s="121"/>
      <c r="D26" s="121"/>
      <c r="E26" s="121" t="s">
        <v>234</v>
      </c>
      <c r="F26" s="121"/>
      <c r="G26" s="122">
        <f t="shared" si="4"/>
        <v>234</v>
      </c>
      <c r="H26" s="116">
        <v>78</v>
      </c>
      <c r="I26" s="116">
        <v>156</v>
      </c>
      <c r="J26" s="122"/>
      <c r="K26" s="122">
        <v>156</v>
      </c>
      <c r="L26" s="122"/>
      <c r="M26" s="125"/>
      <c r="N26" s="125"/>
      <c r="O26" s="122">
        <v>64</v>
      </c>
      <c r="P26" s="116">
        <v>92</v>
      </c>
      <c r="Q26" s="125"/>
      <c r="R26" s="125"/>
      <c r="S26" s="125"/>
      <c r="T26" s="125"/>
    </row>
    <row r="27" spans="1:20" ht="12" thickBot="1">
      <c r="A27" s="117" t="s">
        <v>235</v>
      </c>
      <c r="B27" s="118" t="s">
        <v>236</v>
      </c>
      <c r="C27" s="123"/>
      <c r="D27" s="123"/>
      <c r="E27" s="123" t="s">
        <v>205</v>
      </c>
      <c r="F27" s="123" t="s">
        <v>204</v>
      </c>
      <c r="G27" s="73">
        <f t="shared" si="4"/>
        <v>117</v>
      </c>
      <c r="H27" s="124">
        <v>39</v>
      </c>
      <c r="I27" s="124">
        <v>78</v>
      </c>
      <c r="J27" s="73">
        <v>78</v>
      </c>
      <c r="K27" s="73"/>
      <c r="L27" s="126"/>
      <c r="M27" s="126"/>
      <c r="N27" s="126"/>
      <c r="O27" s="73">
        <v>32</v>
      </c>
      <c r="P27" s="124">
        <v>46</v>
      </c>
      <c r="Q27" s="126"/>
      <c r="R27" s="126"/>
      <c r="S27" s="126"/>
      <c r="T27" s="126"/>
    </row>
    <row r="28" spans="1:20" ht="12" thickBot="1">
      <c r="A28" s="147" t="s">
        <v>237</v>
      </c>
      <c r="B28" s="143" t="s">
        <v>238</v>
      </c>
      <c r="C28" s="144">
        <v>0</v>
      </c>
      <c r="D28" s="144"/>
      <c r="E28" s="144">
        <v>1</v>
      </c>
      <c r="F28" s="144">
        <v>1</v>
      </c>
      <c r="G28" s="141">
        <f>SUM(G29:G29)</f>
        <v>59</v>
      </c>
      <c r="H28" s="141">
        <f>SUM(H29:H30)</f>
        <v>20</v>
      </c>
      <c r="I28" s="141">
        <f>SUM(I29:I30)</f>
        <v>39</v>
      </c>
      <c r="J28" s="141">
        <f>SUM(J29:J30)</f>
        <v>39</v>
      </c>
      <c r="K28" s="141">
        <f>SUM(K29:K30)</f>
        <v>0</v>
      </c>
      <c r="L28" s="141">
        <f>SUM(L29:L30)</f>
        <v>0</v>
      </c>
      <c r="M28" s="141">
        <f>SUM(M29:M32)</f>
        <v>0</v>
      </c>
      <c r="N28" s="141">
        <f>SUM(N29:N32)</f>
        <v>0</v>
      </c>
      <c r="O28" s="141">
        <f aca="true" t="shared" si="11" ref="O28:T28">SUM(O29:O30)</f>
        <v>16</v>
      </c>
      <c r="P28" s="141">
        <f t="shared" si="11"/>
        <v>23</v>
      </c>
      <c r="Q28" s="141">
        <f t="shared" si="11"/>
        <v>0</v>
      </c>
      <c r="R28" s="141">
        <f t="shared" si="11"/>
        <v>0</v>
      </c>
      <c r="S28" s="141">
        <f t="shared" si="11"/>
        <v>0</v>
      </c>
      <c r="T28" s="141">
        <f t="shared" si="11"/>
        <v>0</v>
      </c>
    </row>
    <row r="29" spans="1:20" ht="12">
      <c r="A29" s="113" t="s">
        <v>239</v>
      </c>
      <c r="B29" s="114" t="s">
        <v>271</v>
      </c>
      <c r="C29" s="121"/>
      <c r="D29" s="121"/>
      <c r="E29" s="121" t="s">
        <v>204</v>
      </c>
      <c r="F29" s="121" t="s">
        <v>205</v>
      </c>
      <c r="G29" s="122">
        <f t="shared" si="4"/>
        <v>59</v>
      </c>
      <c r="H29" s="116">
        <v>20</v>
      </c>
      <c r="I29" s="116">
        <v>39</v>
      </c>
      <c r="J29" s="122">
        <v>39</v>
      </c>
      <c r="K29" s="122"/>
      <c r="L29" s="122"/>
      <c r="M29" s="122"/>
      <c r="N29" s="122"/>
      <c r="O29" s="122">
        <v>16</v>
      </c>
      <c r="P29" s="116">
        <v>23</v>
      </c>
      <c r="Q29" s="122"/>
      <c r="R29" s="122"/>
      <c r="S29" s="122"/>
      <c r="T29" s="122"/>
    </row>
  </sheetData>
  <sheetProtection/>
  <mergeCells count="17">
    <mergeCell ref="O5:P5"/>
    <mergeCell ref="Q5:R5"/>
    <mergeCell ref="S5:T5"/>
    <mergeCell ref="I5:I6"/>
    <mergeCell ref="J5:L5"/>
    <mergeCell ref="M5:M6"/>
    <mergeCell ref="N5:N6"/>
    <mergeCell ref="A1:T1"/>
    <mergeCell ref="A3:A6"/>
    <mergeCell ref="B3:B6"/>
    <mergeCell ref="C3:F5"/>
    <mergeCell ref="G3:L3"/>
    <mergeCell ref="M3:N4"/>
    <mergeCell ref="O3:T4"/>
    <mergeCell ref="G4:G6"/>
    <mergeCell ref="H4:H6"/>
    <mergeCell ref="I4:L4"/>
  </mergeCells>
  <conditionalFormatting sqref="P21:P24 P10:P12 P14:P15 P17:P19 P26:P27 P29">
    <cfRule type="expression" priority="1" dxfId="1" stopIfTrue="1">
      <formula>Q10+R10&gt;P10</formula>
    </cfRule>
    <cfRule type="expression" priority="2" dxfId="0" stopIfTrue="1">
      <formula>Q10+R10&lt;=P10</formula>
    </cfRule>
  </conditionalFormatting>
  <printOptions/>
  <pageMargins left="0.2362204724409449" right="0" top="0.5905511811023623" bottom="0" header="0.11811023622047245" footer="0"/>
  <pageSetup horizontalDpi="600" verticalDpi="600" orientation="landscape" paperSize="9" scale="83" r:id="rId1"/>
  <ignoredErrors>
    <ignoredError sqref="F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2"/>
  <sheetViews>
    <sheetView zoomScaleSheetLayoutView="90" zoomScalePageLayoutView="0" workbookViewId="0" topLeftCell="A1">
      <selection activeCell="Q30" sqref="Q30"/>
    </sheetView>
  </sheetViews>
  <sheetFormatPr defaultColWidth="9.140625" defaultRowHeight="12.75"/>
  <cols>
    <col min="1" max="1" width="7.421875" style="6" customWidth="1"/>
    <col min="2" max="2" width="62.7109375" style="6" customWidth="1"/>
    <col min="3" max="3" width="4.8515625" style="11" customWidth="1"/>
    <col min="4" max="4" width="3.421875" style="11" customWidth="1"/>
    <col min="5" max="5" width="6.7109375" style="11" customWidth="1"/>
    <col min="6" max="6" width="4.8515625" style="11" customWidth="1"/>
    <col min="7" max="8" width="5.7109375" style="11" customWidth="1"/>
    <col min="9" max="10" width="6.140625" style="11" customWidth="1"/>
    <col min="11" max="11" width="6.57421875" style="11" customWidth="1"/>
    <col min="12" max="12" width="5.421875" style="11" customWidth="1"/>
    <col min="13" max="13" width="5.7109375" style="11" customWidth="1"/>
    <col min="14" max="14" width="6.28125" style="11" customWidth="1"/>
    <col min="15" max="15" width="6.140625" style="11" customWidth="1"/>
    <col min="16" max="17" width="6.57421875" style="11" customWidth="1"/>
    <col min="18" max="19" width="6.421875" style="11" customWidth="1"/>
    <col min="20" max="20" width="6.57421875" style="11" customWidth="1"/>
    <col min="21" max="21" width="8.8515625" style="6" customWidth="1"/>
    <col min="22" max="16384" width="9.140625" style="6" customWidth="1"/>
  </cols>
  <sheetData>
    <row r="1" spans="1:20" ht="17.25">
      <c r="A1" s="213" t="s">
        <v>32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3" spans="1:20" s="29" customFormat="1" ht="27.75" customHeight="1">
      <c r="A3" s="225" t="s">
        <v>33</v>
      </c>
      <c r="B3" s="228" t="s">
        <v>62</v>
      </c>
      <c r="C3" s="231" t="s">
        <v>122</v>
      </c>
      <c r="D3" s="275"/>
      <c r="E3" s="275"/>
      <c r="F3" s="276"/>
      <c r="G3" s="240" t="s">
        <v>39</v>
      </c>
      <c r="H3" s="241"/>
      <c r="I3" s="271"/>
      <c r="J3" s="271"/>
      <c r="K3" s="271"/>
      <c r="L3" s="272"/>
      <c r="M3" s="231" t="s">
        <v>116</v>
      </c>
      <c r="N3" s="244"/>
      <c r="O3" s="231" t="s">
        <v>134</v>
      </c>
      <c r="P3" s="266"/>
      <c r="Q3" s="266"/>
      <c r="R3" s="266"/>
      <c r="S3" s="266"/>
      <c r="T3" s="267"/>
    </row>
    <row r="4" spans="1:20" s="29" customFormat="1" ht="15" customHeight="1">
      <c r="A4" s="226"/>
      <c r="B4" s="229"/>
      <c r="C4" s="277"/>
      <c r="D4" s="278"/>
      <c r="E4" s="278"/>
      <c r="F4" s="279"/>
      <c r="G4" s="253" t="s">
        <v>40</v>
      </c>
      <c r="H4" s="255" t="s">
        <v>63</v>
      </c>
      <c r="I4" s="240" t="s">
        <v>41</v>
      </c>
      <c r="J4" s="273"/>
      <c r="K4" s="273"/>
      <c r="L4" s="274"/>
      <c r="M4" s="245"/>
      <c r="N4" s="246"/>
      <c r="O4" s="268"/>
      <c r="P4" s="269"/>
      <c r="Q4" s="269"/>
      <c r="R4" s="269"/>
      <c r="S4" s="269"/>
      <c r="T4" s="270"/>
    </row>
    <row r="5" spans="1:20" s="29" customFormat="1" ht="28.5" customHeight="1">
      <c r="A5" s="226"/>
      <c r="B5" s="229"/>
      <c r="C5" s="280"/>
      <c r="D5" s="281"/>
      <c r="E5" s="281"/>
      <c r="F5" s="282"/>
      <c r="G5" s="285"/>
      <c r="H5" s="283"/>
      <c r="I5" s="253" t="s">
        <v>42</v>
      </c>
      <c r="J5" s="240" t="s">
        <v>43</v>
      </c>
      <c r="K5" s="241"/>
      <c r="L5" s="264"/>
      <c r="M5" s="255" t="s">
        <v>66</v>
      </c>
      <c r="N5" s="255" t="s">
        <v>67</v>
      </c>
      <c r="O5" s="260" t="s">
        <v>36</v>
      </c>
      <c r="P5" s="261"/>
      <c r="Q5" s="262" t="s">
        <v>34</v>
      </c>
      <c r="R5" s="261"/>
      <c r="S5" s="262" t="s">
        <v>166</v>
      </c>
      <c r="T5" s="261"/>
    </row>
    <row r="6" spans="1:20" s="29" customFormat="1" ht="143.25" customHeight="1">
      <c r="A6" s="227"/>
      <c r="B6" s="230"/>
      <c r="C6" s="62" t="s">
        <v>120</v>
      </c>
      <c r="D6" s="62" t="s">
        <v>121</v>
      </c>
      <c r="E6" s="62" t="s">
        <v>193</v>
      </c>
      <c r="F6" s="62" t="s">
        <v>194</v>
      </c>
      <c r="G6" s="285"/>
      <c r="H6" s="284"/>
      <c r="I6" s="263"/>
      <c r="J6" s="39" t="s">
        <v>152</v>
      </c>
      <c r="K6" s="39" t="s">
        <v>64</v>
      </c>
      <c r="L6" s="39" t="s">
        <v>65</v>
      </c>
      <c r="M6" s="265"/>
      <c r="N6" s="265"/>
      <c r="O6" s="127" t="s">
        <v>165</v>
      </c>
      <c r="P6" s="128" t="s">
        <v>179</v>
      </c>
      <c r="Q6" s="128" t="s">
        <v>167</v>
      </c>
      <c r="R6" s="128" t="s">
        <v>180</v>
      </c>
      <c r="S6" s="128" t="s">
        <v>181</v>
      </c>
      <c r="T6" s="128" t="s">
        <v>168</v>
      </c>
    </row>
    <row r="7" spans="1:20" ht="15" customHeight="1">
      <c r="A7" s="44" t="s">
        <v>197</v>
      </c>
      <c r="B7" s="134" t="s">
        <v>283</v>
      </c>
      <c r="C7" s="133"/>
      <c r="D7" s="133"/>
      <c r="E7" s="133"/>
      <c r="F7" s="133"/>
      <c r="G7" s="133">
        <f aca="true" t="shared" si="0" ref="G7:L7">SUM(G8,G18,G23,G36)</f>
        <v>4514</v>
      </c>
      <c r="H7" s="133">
        <f t="shared" si="0"/>
        <v>1494</v>
      </c>
      <c r="I7" s="133">
        <f t="shared" si="0"/>
        <v>3020</v>
      </c>
      <c r="J7" s="133">
        <f t="shared" si="0"/>
        <v>1998</v>
      </c>
      <c r="K7" s="133">
        <f t="shared" si="0"/>
        <v>942</v>
      </c>
      <c r="L7" s="133">
        <f t="shared" si="0"/>
        <v>80</v>
      </c>
      <c r="M7" s="133">
        <f>M22</f>
        <v>180</v>
      </c>
      <c r="N7" s="133">
        <f>N22</f>
        <v>720</v>
      </c>
      <c r="O7" s="133">
        <f>SUM(O8,O18,O23,O36)</f>
        <v>576</v>
      </c>
      <c r="P7" s="133">
        <f>SUM(P8,P18,P23,P36)</f>
        <v>648</v>
      </c>
      <c r="Q7" s="133">
        <f>SUM(Q8,Q18,Q23,Q36)</f>
        <v>576</v>
      </c>
      <c r="R7" s="133">
        <f>SUM(R8,R18,R23,R36)</f>
        <v>612</v>
      </c>
      <c r="S7" s="133">
        <f>SUM(S8,S18,S23,S36)</f>
        <v>576</v>
      </c>
      <c r="T7" s="40"/>
    </row>
    <row r="8" spans="1:20" s="5" customFormat="1" ht="14.25" customHeight="1">
      <c r="A8" s="44" t="s">
        <v>45</v>
      </c>
      <c r="B8" s="104" t="s">
        <v>46</v>
      </c>
      <c r="C8" s="63"/>
      <c r="D8" s="63"/>
      <c r="E8" s="63"/>
      <c r="F8" s="63"/>
      <c r="G8" s="120">
        <v>948</v>
      </c>
      <c r="H8" s="120">
        <v>316</v>
      </c>
      <c r="I8" s="96">
        <f>SUM(I9:I17)</f>
        <v>632</v>
      </c>
      <c r="J8" s="96">
        <f>SUM(J9:J17)</f>
        <v>218</v>
      </c>
      <c r="K8" s="96">
        <f>SUM(K9:K17)</f>
        <v>414</v>
      </c>
      <c r="L8" s="96">
        <f>SUM(L9:L17)</f>
        <v>0</v>
      </c>
      <c r="M8" s="40"/>
      <c r="N8" s="40"/>
      <c r="O8" s="96">
        <f>SUM(O9:O17)</f>
        <v>176</v>
      </c>
      <c r="P8" s="96">
        <f>SUM(P9:P17)</f>
        <v>180</v>
      </c>
      <c r="Q8" s="96">
        <f>SUM(Q9:Q17)</f>
        <v>144</v>
      </c>
      <c r="R8" s="96">
        <f>SUM(R9:R17)</f>
        <v>68</v>
      </c>
      <c r="S8" s="96">
        <f>SUM(S9:S17)</f>
        <v>64</v>
      </c>
      <c r="T8" s="40"/>
    </row>
    <row r="9" spans="1:20" ht="11.25" customHeight="1">
      <c r="A9" s="42" t="s">
        <v>47</v>
      </c>
      <c r="B9" s="107" t="s">
        <v>88</v>
      </c>
      <c r="C9" s="40">
        <v>5</v>
      </c>
      <c r="D9" s="40"/>
      <c r="E9" s="40"/>
      <c r="F9" s="40"/>
      <c r="G9" s="26">
        <f aca="true" t="shared" si="1" ref="G9:G17">SUM(I9,H9)</f>
        <v>72</v>
      </c>
      <c r="H9" s="26">
        <v>24</v>
      </c>
      <c r="I9" s="97">
        <f aca="true" t="shared" si="2" ref="I9:I21">SUM(O9,P9,Q9,R9,S9)</f>
        <v>48</v>
      </c>
      <c r="J9" s="26">
        <f aca="true" t="shared" si="3" ref="J9:J21">I9-(K9+L9)</f>
        <v>32</v>
      </c>
      <c r="K9" s="26">
        <v>16</v>
      </c>
      <c r="L9" s="26"/>
      <c r="M9" s="26"/>
      <c r="N9" s="26"/>
      <c r="O9" s="26"/>
      <c r="P9" s="26"/>
      <c r="Q9" s="26">
        <v>48</v>
      </c>
      <c r="R9" s="26"/>
      <c r="S9" s="26"/>
      <c r="T9" s="26"/>
    </row>
    <row r="10" spans="1:20" ht="11.25" customHeight="1">
      <c r="A10" s="42" t="s">
        <v>49</v>
      </c>
      <c r="B10" s="41" t="s">
        <v>48</v>
      </c>
      <c r="C10" s="40"/>
      <c r="D10" s="40"/>
      <c r="E10" s="40">
        <v>3</v>
      </c>
      <c r="F10" s="40"/>
      <c r="G10" s="26">
        <f t="shared" si="1"/>
        <v>72</v>
      </c>
      <c r="H10" s="26">
        <v>24</v>
      </c>
      <c r="I10" s="97">
        <f t="shared" si="2"/>
        <v>48</v>
      </c>
      <c r="J10" s="26">
        <f t="shared" si="3"/>
        <v>4</v>
      </c>
      <c r="K10" s="26">
        <v>44</v>
      </c>
      <c r="L10" s="26"/>
      <c r="M10" s="26"/>
      <c r="N10" s="26"/>
      <c r="O10" s="26">
        <v>48</v>
      </c>
      <c r="P10" s="26"/>
      <c r="Q10" s="26"/>
      <c r="R10" s="26"/>
      <c r="S10" s="26"/>
      <c r="T10" s="26"/>
    </row>
    <row r="11" spans="1:20" ht="11.25" customHeight="1">
      <c r="A11" s="42" t="s">
        <v>50</v>
      </c>
      <c r="B11" s="99" t="s">
        <v>44</v>
      </c>
      <c r="C11" s="40"/>
      <c r="D11" s="40"/>
      <c r="E11" s="40" t="s">
        <v>195</v>
      </c>
      <c r="F11" s="40"/>
      <c r="G11" s="26">
        <f t="shared" si="1"/>
        <v>249</v>
      </c>
      <c r="H11" s="26">
        <v>83</v>
      </c>
      <c r="I11" s="97">
        <f t="shared" si="2"/>
        <v>166</v>
      </c>
      <c r="J11" s="26">
        <f t="shared" si="3"/>
        <v>0</v>
      </c>
      <c r="K11" s="26">
        <v>166</v>
      </c>
      <c r="L11" s="26"/>
      <c r="M11" s="26"/>
      <c r="N11" s="26"/>
      <c r="O11" s="26">
        <v>32</v>
      </c>
      <c r="P11" s="26">
        <v>36</v>
      </c>
      <c r="Q11" s="26">
        <v>32</v>
      </c>
      <c r="R11" s="26">
        <v>34</v>
      </c>
      <c r="S11" s="26">
        <v>32</v>
      </c>
      <c r="T11" s="26"/>
    </row>
    <row r="12" spans="1:20" ht="11.25" customHeight="1">
      <c r="A12" s="42"/>
      <c r="B12" s="101" t="s">
        <v>170</v>
      </c>
      <c r="C12" s="40">
        <v>3</v>
      </c>
      <c r="D12" s="40"/>
      <c r="E12" s="40"/>
      <c r="F12" s="40"/>
      <c r="G12" s="26">
        <f t="shared" si="1"/>
        <v>48</v>
      </c>
      <c r="H12" s="26">
        <v>16</v>
      </c>
      <c r="I12" s="97">
        <f t="shared" si="2"/>
        <v>32</v>
      </c>
      <c r="J12" s="26">
        <f t="shared" si="3"/>
        <v>24</v>
      </c>
      <c r="K12" s="26">
        <v>8</v>
      </c>
      <c r="L12" s="26"/>
      <c r="M12" s="26"/>
      <c r="N12" s="26"/>
      <c r="O12" s="26">
        <v>32</v>
      </c>
      <c r="P12" s="26"/>
      <c r="Q12" s="26"/>
      <c r="R12" s="26"/>
      <c r="S12" s="26"/>
      <c r="T12" s="26"/>
    </row>
    <row r="13" spans="1:20" ht="11.25" customHeight="1">
      <c r="A13" s="42"/>
      <c r="B13" s="101" t="s">
        <v>171</v>
      </c>
      <c r="C13" s="40"/>
      <c r="D13" s="40"/>
      <c r="E13" s="40">
        <v>3.4</v>
      </c>
      <c r="F13" s="40"/>
      <c r="G13" s="26">
        <f t="shared" si="1"/>
        <v>102</v>
      </c>
      <c r="H13" s="26">
        <v>34</v>
      </c>
      <c r="I13" s="97">
        <f t="shared" si="2"/>
        <v>68</v>
      </c>
      <c r="J13" s="26">
        <f t="shared" si="3"/>
        <v>58</v>
      </c>
      <c r="K13" s="26">
        <v>10</v>
      </c>
      <c r="L13" s="26"/>
      <c r="M13" s="26"/>
      <c r="N13" s="26"/>
      <c r="O13" s="26">
        <v>32</v>
      </c>
      <c r="P13" s="26">
        <v>36</v>
      </c>
      <c r="Q13" s="26"/>
      <c r="R13" s="26"/>
      <c r="S13" s="26"/>
      <c r="T13" s="26"/>
    </row>
    <row r="14" spans="1:20" ht="11.25" customHeight="1">
      <c r="A14" s="42"/>
      <c r="B14" s="101" t="s">
        <v>175</v>
      </c>
      <c r="C14" s="40"/>
      <c r="D14" s="40"/>
      <c r="E14" s="40">
        <v>5</v>
      </c>
      <c r="F14" s="40"/>
      <c r="G14" s="26">
        <f t="shared" si="1"/>
        <v>48</v>
      </c>
      <c r="H14" s="26">
        <v>16</v>
      </c>
      <c r="I14" s="97">
        <f t="shared" si="2"/>
        <v>32</v>
      </c>
      <c r="J14" s="26">
        <f t="shared" si="3"/>
        <v>32</v>
      </c>
      <c r="K14" s="26"/>
      <c r="L14" s="26"/>
      <c r="M14" s="26"/>
      <c r="N14" s="26"/>
      <c r="O14" s="26"/>
      <c r="P14" s="26"/>
      <c r="Q14" s="26">
        <v>32</v>
      </c>
      <c r="R14" s="26"/>
      <c r="S14" s="26"/>
      <c r="T14" s="26"/>
    </row>
    <row r="15" spans="1:20" ht="11.25" customHeight="1">
      <c r="A15" s="42"/>
      <c r="B15" s="101" t="s">
        <v>172</v>
      </c>
      <c r="C15" s="40"/>
      <c r="D15" s="40"/>
      <c r="E15" s="40">
        <v>4</v>
      </c>
      <c r="F15" s="40"/>
      <c r="G15" s="26">
        <f t="shared" si="1"/>
        <v>54</v>
      </c>
      <c r="H15" s="26">
        <v>18</v>
      </c>
      <c r="I15" s="97">
        <f t="shared" si="2"/>
        <v>36</v>
      </c>
      <c r="J15" s="26">
        <f t="shared" si="3"/>
        <v>32</v>
      </c>
      <c r="K15" s="26">
        <v>4</v>
      </c>
      <c r="L15" s="26"/>
      <c r="M15" s="26"/>
      <c r="N15" s="26"/>
      <c r="O15" s="26"/>
      <c r="P15" s="26">
        <v>36</v>
      </c>
      <c r="Q15" s="26"/>
      <c r="R15" s="26"/>
      <c r="S15" s="26"/>
      <c r="T15" s="26"/>
    </row>
    <row r="16" spans="1:20" ht="11.25" customHeight="1">
      <c r="A16" s="42"/>
      <c r="B16" s="100" t="s">
        <v>176</v>
      </c>
      <c r="C16" s="40"/>
      <c r="D16" s="40"/>
      <c r="E16" s="40">
        <v>4</v>
      </c>
      <c r="F16" s="40"/>
      <c r="G16" s="26">
        <f t="shared" si="1"/>
        <v>54</v>
      </c>
      <c r="H16" s="26">
        <v>18</v>
      </c>
      <c r="I16" s="97">
        <f t="shared" si="2"/>
        <v>36</v>
      </c>
      <c r="J16" s="26">
        <f t="shared" si="3"/>
        <v>36</v>
      </c>
      <c r="K16" s="26"/>
      <c r="L16" s="26"/>
      <c r="M16" s="26"/>
      <c r="N16" s="26"/>
      <c r="O16" s="26"/>
      <c r="P16" s="26">
        <v>36</v>
      </c>
      <c r="Q16" s="26"/>
      <c r="R16" s="26"/>
      <c r="S16" s="26"/>
      <c r="T16" s="26"/>
    </row>
    <row r="17" spans="1:20" ht="11.25" customHeight="1">
      <c r="A17" s="42" t="s">
        <v>51</v>
      </c>
      <c r="B17" s="99" t="s">
        <v>270</v>
      </c>
      <c r="C17" s="40"/>
      <c r="D17" s="40"/>
      <c r="E17" s="40" t="s">
        <v>195</v>
      </c>
      <c r="F17" s="40"/>
      <c r="G17" s="26">
        <f t="shared" si="1"/>
        <v>332</v>
      </c>
      <c r="H17" s="26">
        <v>166</v>
      </c>
      <c r="I17" s="97">
        <f t="shared" si="2"/>
        <v>166</v>
      </c>
      <c r="J17" s="26">
        <f t="shared" si="3"/>
        <v>0</v>
      </c>
      <c r="K17" s="26">
        <v>166</v>
      </c>
      <c r="L17" s="26"/>
      <c r="M17" s="26"/>
      <c r="N17" s="26"/>
      <c r="O17" s="26">
        <v>32</v>
      </c>
      <c r="P17" s="26">
        <v>36</v>
      </c>
      <c r="Q17" s="26">
        <v>32</v>
      </c>
      <c r="R17" s="26">
        <v>34</v>
      </c>
      <c r="S17" s="26">
        <v>32</v>
      </c>
      <c r="T17" s="26"/>
    </row>
    <row r="18" spans="1:20" s="5" customFormat="1" ht="15" customHeight="1">
      <c r="A18" s="44" t="s">
        <v>52</v>
      </c>
      <c r="B18" s="104" t="s">
        <v>53</v>
      </c>
      <c r="C18" s="63"/>
      <c r="D18" s="63"/>
      <c r="E18" s="63"/>
      <c r="F18" s="63"/>
      <c r="G18" s="96">
        <f aca="true" t="shared" si="4" ref="G18:L18">SUM(G19:G21)</f>
        <v>222</v>
      </c>
      <c r="H18" s="96">
        <f t="shared" si="4"/>
        <v>74</v>
      </c>
      <c r="I18" s="96">
        <f t="shared" si="4"/>
        <v>148</v>
      </c>
      <c r="J18" s="96">
        <f t="shared" si="4"/>
        <v>88</v>
      </c>
      <c r="K18" s="96">
        <f t="shared" si="4"/>
        <v>60</v>
      </c>
      <c r="L18" s="96">
        <f t="shared" si="4"/>
        <v>0</v>
      </c>
      <c r="M18" s="40"/>
      <c r="N18" s="40"/>
      <c r="O18" s="96">
        <f>SUM(O19:O21)</f>
        <v>80</v>
      </c>
      <c r="P18" s="96">
        <f>SUM(P19:P21)</f>
        <v>36</v>
      </c>
      <c r="Q18" s="96">
        <f>SUM(Q19:Q21)</f>
        <v>32</v>
      </c>
      <c r="R18" s="96">
        <f>SUM(R19:R21)</f>
        <v>0</v>
      </c>
      <c r="S18" s="96">
        <f>SUM(S19:S21)</f>
        <v>0</v>
      </c>
      <c r="T18" s="40"/>
    </row>
    <row r="19" spans="1:20" ht="12" customHeight="1">
      <c r="A19" s="42" t="s">
        <v>54</v>
      </c>
      <c r="B19" s="107" t="s">
        <v>153</v>
      </c>
      <c r="C19" s="40"/>
      <c r="D19" s="40"/>
      <c r="E19" s="40">
        <v>3</v>
      </c>
      <c r="F19" s="40"/>
      <c r="G19" s="26">
        <f>SUM(I19,H19)</f>
        <v>72</v>
      </c>
      <c r="H19" s="26">
        <v>24</v>
      </c>
      <c r="I19" s="97">
        <f t="shared" si="2"/>
        <v>48</v>
      </c>
      <c r="J19" s="26">
        <f t="shared" si="3"/>
        <v>28</v>
      </c>
      <c r="K19" s="26">
        <v>20</v>
      </c>
      <c r="L19" s="26"/>
      <c r="M19" s="26"/>
      <c r="N19" s="26"/>
      <c r="O19" s="26">
        <v>48</v>
      </c>
      <c r="P19" s="26"/>
      <c r="Q19" s="26"/>
      <c r="R19" s="26"/>
      <c r="S19" s="26"/>
      <c r="T19" s="26"/>
    </row>
    <row r="20" spans="1:20" ht="11.25" customHeight="1">
      <c r="A20" s="42" t="s">
        <v>55</v>
      </c>
      <c r="B20" s="99" t="s">
        <v>154</v>
      </c>
      <c r="C20" s="40"/>
      <c r="D20" s="40"/>
      <c r="E20" s="40">
        <v>3.4</v>
      </c>
      <c r="F20" s="40"/>
      <c r="G20" s="26">
        <f>SUM(I20,H20)</f>
        <v>102</v>
      </c>
      <c r="H20" s="26">
        <v>34</v>
      </c>
      <c r="I20" s="97">
        <f t="shared" si="2"/>
        <v>68</v>
      </c>
      <c r="J20" s="26">
        <f t="shared" si="3"/>
        <v>28</v>
      </c>
      <c r="K20" s="26">
        <v>40</v>
      </c>
      <c r="L20" s="26"/>
      <c r="M20" s="26"/>
      <c r="N20" s="26"/>
      <c r="O20" s="26">
        <v>32</v>
      </c>
      <c r="P20" s="26">
        <v>36</v>
      </c>
      <c r="Q20" s="26"/>
      <c r="R20" s="26"/>
      <c r="S20" s="26"/>
      <c r="T20" s="26"/>
    </row>
    <row r="21" spans="1:20" ht="11.25" customHeight="1">
      <c r="A21" s="42"/>
      <c r="B21" s="101" t="s">
        <v>169</v>
      </c>
      <c r="C21" s="40"/>
      <c r="D21" s="40"/>
      <c r="E21" s="40">
        <v>5</v>
      </c>
      <c r="F21" s="40"/>
      <c r="G21" s="26">
        <f>SUM(I21,H21)</f>
        <v>48</v>
      </c>
      <c r="H21" s="26">
        <v>16</v>
      </c>
      <c r="I21" s="97">
        <f t="shared" si="2"/>
        <v>32</v>
      </c>
      <c r="J21" s="26">
        <f t="shared" si="3"/>
        <v>32</v>
      </c>
      <c r="K21" s="26"/>
      <c r="L21" s="26"/>
      <c r="M21" s="26"/>
      <c r="N21" s="26"/>
      <c r="O21" s="26"/>
      <c r="P21" s="26"/>
      <c r="Q21" s="26">
        <v>32</v>
      </c>
      <c r="R21" s="26"/>
      <c r="S21" s="26"/>
      <c r="T21" s="26"/>
    </row>
    <row r="22" spans="1:20" s="5" customFormat="1" ht="13.5" customHeight="1">
      <c r="A22" s="44" t="s">
        <v>56</v>
      </c>
      <c r="B22" s="105" t="s">
        <v>57</v>
      </c>
      <c r="C22" s="40"/>
      <c r="D22" s="40"/>
      <c r="E22" s="40"/>
      <c r="F22" s="40"/>
      <c r="G22" s="96">
        <f aca="true" t="shared" si="5" ref="G22:L22">SUM(G23,G36)</f>
        <v>3344</v>
      </c>
      <c r="H22" s="96">
        <f t="shared" si="5"/>
        <v>1104</v>
      </c>
      <c r="I22" s="96">
        <f t="shared" si="5"/>
        <v>2240</v>
      </c>
      <c r="J22" s="96">
        <f t="shared" si="5"/>
        <v>1692</v>
      </c>
      <c r="K22" s="96">
        <f t="shared" si="5"/>
        <v>468</v>
      </c>
      <c r="L22" s="96">
        <f t="shared" si="5"/>
        <v>80</v>
      </c>
      <c r="M22" s="96">
        <f>M36</f>
        <v>180</v>
      </c>
      <c r="N22" s="96">
        <f>N36</f>
        <v>720</v>
      </c>
      <c r="O22" s="96">
        <f>SUM(O23,O36)</f>
        <v>320</v>
      </c>
      <c r="P22" s="96">
        <f>SUM(P23,P36)</f>
        <v>432</v>
      </c>
      <c r="Q22" s="96">
        <f>SUM(Q23,Q36)</f>
        <v>400</v>
      </c>
      <c r="R22" s="96">
        <f>SUM(R23,R36)</f>
        <v>544</v>
      </c>
      <c r="S22" s="96">
        <f>SUM(S23,S36)</f>
        <v>512</v>
      </c>
      <c r="T22" s="40"/>
    </row>
    <row r="23" spans="1:20" s="5" customFormat="1" ht="13.5" customHeight="1">
      <c r="A23" s="44" t="s">
        <v>58</v>
      </c>
      <c r="B23" s="105" t="s">
        <v>59</v>
      </c>
      <c r="C23" s="40"/>
      <c r="D23" s="40"/>
      <c r="E23" s="40"/>
      <c r="F23" s="40"/>
      <c r="G23" s="120">
        <v>1494</v>
      </c>
      <c r="H23" s="96">
        <f>SUM(H24:H35)</f>
        <v>498</v>
      </c>
      <c r="I23" s="120">
        <v>996</v>
      </c>
      <c r="J23" s="120">
        <v>650</v>
      </c>
      <c r="K23" s="96">
        <f>SUM(K24:K35)</f>
        <v>316</v>
      </c>
      <c r="L23" s="96">
        <f>SUM(L24:L35)</f>
        <v>30</v>
      </c>
      <c r="M23" s="40"/>
      <c r="N23" s="40"/>
      <c r="O23" s="96">
        <f>SUM(O24:O35)</f>
        <v>320</v>
      </c>
      <c r="P23" s="96">
        <f>SUM(P24:P35)</f>
        <v>432</v>
      </c>
      <c r="Q23" s="96">
        <f>SUM(Q24:Q35)</f>
        <v>112</v>
      </c>
      <c r="R23" s="96">
        <f>SUM(R24:R35)</f>
        <v>68</v>
      </c>
      <c r="S23" s="96">
        <f>SUM(S24:S35)</f>
        <v>32</v>
      </c>
      <c r="T23" s="40"/>
    </row>
    <row r="24" spans="1:20" ht="11.25" customHeight="1">
      <c r="A24" s="42" t="s">
        <v>89</v>
      </c>
      <c r="B24" s="107" t="s">
        <v>155</v>
      </c>
      <c r="C24" s="40"/>
      <c r="D24" s="40"/>
      <c r="E24" s="40">
        <v>3.4</v>
      </c>
      <c r="F24" s="40"/>
      <c r="G24" s="26">
        <f aca="true" t="shared" si="6" ref="G24:G32">SUM(I24,H24)</f>
        <v>153</v>
      </c>
      <c r="H24" s="26">
        <v>51</v>
      </c>
      <c r="I24" s="97">
        <f aca="true" t="shared" si="7" ref="I24:I32">SUM(O24,P24,Q24,R24,S24)</f>
        <v>102</v>
      </c>
      <c r="J24" s="26">
        <f aca="true" t="shared" si="8" ref="J24:J34">I24-(K24+L24)</f>
        <v>0</v>
      </c>
      <c r="K24" s="26">
        <v>102</v>
      </c>
      <c r="L24" s="26"/>
      <c r="M24" s="26"/>
      <c r="N24" s="26"/>
      <c r="O24" s="26">
        <v>48</v>
      </c>
      <c r="P24" s="26">
        <v>54</v>
      </c>
      <c r="Q24" s="26"/>
      <c r="R24" s="26"/>
      <c r="S24" s="26"/>
      <c r="T24" s="26"/>
    </row>
    <row r="25" spans="1:20" ht="11.25" customHeight="1">
      <c r="A25" s="42" t="s">
        <v>90</v>
      </c>
      <c r="B25" s="99" t="s">
        <v>156</v>
      </c>
      <c r="C25" s="40">
        <v>4</v>
      </c>
      <c r="D25" s="40"/>
      <c r="E25" s="40">
        <v>3</v>
      </c>
      <c r="F25" s="40"/>
      <c r="G25" s="26">
        <f t="shared" si="6"/>
        <v>153</v>
      </c>
      <c r="H25" s="26">
        <v>51</v>
      </c>
      <c r="I25" s="97">
        <f t="shared" si="7"/>
        <v>102</v>
      </c>
      <c r="J25" s="26">
        <f t="shared" si="8"/>
        <v>82</v>
      </c>
      <c r="K25" s="26">
        <v>20</v>
      </c>
      <c r="L25" s="26"/>
      <c r="M25" s="26"/>
      <c r="N25" s="26"/>
      <c r="O25" s="26">
        <v>48</v>
      </c>
      <c r="P25" s="26">
        <v>54</v>
      </c>
      <c r="Q25" s="26"/>
      <c r="R25" s="26"/>
      <c r="S25" s="26"/>
      <c r="T25" s="26"/>
    </row>
    <row r="26" spans="1:20" ht="11.25" customHeight="1">
      <c r="A26" s="42" t="s">
        <v>91</v>
      </c>
      <c r="B26" s="99" t="s">
        <v>157</v>
      </c>
      <c r="C26" s="40">
        <v>3</v>
      </c>
      <c r="D26" s="40"/>
      <c r="E26" s="40">
        <v>4</v>
      </c>
      <c r="F26" s="40"/>
      <c r="G26" s="26">
        <f t="shared" si="6"/>
        <v>153</v>
      </c>
      <c r="H26" s="26">
        <v>51</v>
      </c>
      <c r="I26" s="97">
        <f t="shared" si="7"/>
        <v>102</v>
      </c>
      <c r="J26" s="26">
        <f t="shared" si="8"/>
        <v>66</v>
      </c>
      <c r="K26" s="26">
        <v>36</v>
      </c>
      <c r="L26" s="26"/>
      <c r="M26" s="26"/>
      <c r="N26" s="26"/>
      <c r="O26" s="26">
        <v>48</v>
      </c>
      <c r="P26" s="26">
        <v>54</v>
      </c>
      <c r="Q26" s="26"/>
      <c r="R26" s="26"/>
      <c r="S26" s="26"/>
      <c r="T26" s="26"/>
    </row>
    <row r="27" spans="1:20" ht="11.25" customHeight="1">
      <c r="A27" s="42" t="s">
        <v>92</v>
      </c>
      <c r="B27" s="99" t="s">
        <v>158</v>
      </c>
      <c r="C27" s="40">
        <v>4</v>
      </c>
      <c r="D27" s="40"/>
      <c r="E27" s="40">
        <v>3</v>
      </c>
      <c r="F27" s="40"/>
      <c r="G27" s="26">
        <f t="shared" si="6"/>
        <v>153</v>
      </c>
      <c r="H27" s="26">
        <v>51</v>
      </c>
      <c r="I27" s="97">
        <f t="shared" si="7"/>
        <v>102</v>
      </c>
      <c r="J27" s="26">
        <f t="shared" si="8"/>
        <v>72</v>
      </c>
      <c r="K27" s="26">
        <v>30</v>
      </c>
      <c r="L27" s="26"/>
      <c r="M27" s="26"/>
      <c r="N27" s="26"/>
      <c r="O27" s="26">
        <v>48</v>
      </c>
      <c r="P27" s="26">
        <v>54</v>
      </c>
      <c r="Q27" s="26"/>
      <c r="R27" s="26"/>
      <c r="S27" s="26"/>
      <c r="T27" s="26"/>
    </row>
    <row r="28" spans="1:20" ht="11.25" customHeight="1">
      <c r="A28" s="42"/>
      <c r="B28" s="101" t="s">
        <v>191</v>
      </c>
      <c r="C28" s="40"/>
      <c r="D28" s="40"/>
      <c r="E28" s="40">
        <v>3.4</v>
      </c>
      <c r="F28" s="40"/>
      <c r="G28" s="26">
        <f t="shared" si="6"/>
        <v>102</v>
      </c>
      <c r="H28" s="26">
        <v>34</v>
      </c>
      <c r="I28" s="97">
        <f t="shared" si="7"/>
        <v>68</v>
      </c>
      <c r="J28" s="26">
        <f t="shared" si="8"/>
        <v>56</v>
      </c>
      <c r="K28" s="26">
        <v>12</v>
      </c>
      <c r="L28" s="26"/>
      <c r="M28" s="26"/>
      <c r="N28" s="26"/>
      <c r="O28" s="26">
        <v>32</v>
      </c>
      <c r="P28" s="26">
        <v>36</v>
      </c>
      <c r="Q28" s="26"/>
      <c r="R28" s="26"/>
      <c r="S28" s="26"/>
      <c r="T28" s="26"/>
    </row>
    <row r="29" spans="1:20" ht="11.25" customHeight="1">
      <c r="A29" s="42" t="s">
        <v>93</v>
      </c>
      <c r="B29" s="99" t="s">
        <v>159</v>
      </c>
      <c r="C29" s="40">
        <v>5</v>
      </c>
      <c r="D29" s="40"/>
      <c r="E29" s="40">
        <v>4</v>
      </c>
      <c r="F29" s="40"/>
      <c r="G29" s="26">
        <f t="shared" si="6"/>
        <v>110</v>
      </c>
      <c r="H29" s="26">
        <v>42</v>
      </c>
      <c r="I29" s="97">
        <f t="shared" si="7"/>
        <v>68</v>
      </c>
      <c r="J29" s="26">
        <f t="shared" si="8"/>
        <v>48</v>
      </c>
      <c r="K29" s="26">
        <v>20</v>
      </c>
      <c r="L29" s="26"/>
      <c r="M29" s="26"/>
      <c r="N29" s="26"/>
      <c r="O29" s="26"/>
      <c r="P29" s="26">
        <v>36</v>
      </c>
      <c r="Q29" s="26">
        <v>32</v>
      </c>
      <c r="R29" s="26"/>
      <c r="S29" s="26"/>
      <c r="T29" s="26"/>
    </row>
    <row r="30" spans="1:20" ht="11.25" customHeight="1">
      <c r="A30" s="42" t="s">
        <v>94</v>
      </c>
      <c r="B30" s="99" t="s">
        <v>178</v>
      </c>
      <c r="C30" s="40">
        <v>4</v>
      </c>
      <c r="D30" s="40"/>
      <c r="E30" s="40">
        <v>3</v>
      </c>
      <c r="F30" s="40"/>
      <c r="G30" s="26">
        <f t="shared" si="6"/>
        <v>102</v>
      </c>
      <c r="H30" s="26">
        <v>34</v>
      </c>
      <c r="I30" s="97">
        <f t="shared" si="7"/>
        <v>68</v>
      </c>
      <c r="J30" s="26">
        <f t="shared" si="8"/>
        <v>52</v>
      </c>
      <c r="K30" s="26">
        <v>16</v>
      </c>
      <c r="L30" s="26"/>
      <c r="M30" s="26"/>
      <c r="N30" s="26"/>
      <c r="O30" s="26">
        <v>32</v>
      </c>
      <c r="P30" s="26">
        <v>36</v>
      </c>
      <c r="Q30" s="26"/>
      <c r="R30" s="26"/>
      <c r="S30" s="26"/>
      <c r="T30" s="26"/>
    </row>
    <row r="31" spans="1:20" ht="11.25" customHeight="1">
      <c r="A31" s="42" t="s">
        <v>95</v>
      </c>
      <c r="B31" s="99" t="s">
        <v>160</v>
      </c>
      <c r="C31" s="40">
        <v>6</v>
      </c>
      <c r="D31" s="40"/>
      <c r="E31" s="40">
        <v>4.5</v>
      </c>
      <c r="F31" s="40">
        <v>6</v>
      </c>
      <c r="G31" s="26">
        <f t="shared" si="6"/>
        <v>137</v>
      </c>
      <c r="H31" s="26">
        <v>51</v>
      </c>
      <c r="I31" s="97">
        <f t="shared" si="7"/>
        <v>86</v>
      </c>
      <c r="J31" s="26">
        <f>I31-(K31+L31)</f>
        <v>28</v>
      </c>
      <c r="K31" s="26">
        <v>28</v>
      </c>
      <c r="L31" s="26">
        <v>30</v>
      </c>
      <c r="M31" s="26"/>
      <c r="N31" s="26"/>
      <c r="O31" s="26"/>
      <c r="P31" s="26">
        <v>36</v>
      </c>
      <c r="Q31" s="26">
        <v>16</v>
      </c>
      <c r="R31" s="26">
        <v>34</v>
      </c>
      <c r="S31" s="26"/>
      <c r="T31" s="26"/>
    </row>
    <row r="32" spans="1:20" ht="11.25" customHeight="1">
      <c r="A32" s="42" t="s">
        <v>96</v>
      </c>
      <c r="B32" s="99" t="s">
        <v>161</v>
      </c>
      <c r="C32" s="40"/>
      <c r="D32" s="40"/>
      <c r="E32" s="40">
        <v>4.5</v>
      </c>
      <c r="F32" s="40"/>
      <c r="G32" s="26">
        <f t="shared" si="6"/>
        <v>102</v>
      </c>
      <c r="H32" s="26">
        <v>34</v>
      </c>
      <c r="I32" s="97">
        <f t="shared" si="7"/>
        <v>68</v>
      </c>
      <c r="J32" s="26">
        <f t="shared" si="8"/>
        <v>48</v>
      </c>
      <c r="K32" s="26">
        <v>20</v>
      </c>
      <c r="L32" s="26"/>
      <c r="M32" s="26"/>
      <c r="N32" s="26"/>
      <c r="O32" s="26"/>
      <c r="P32" s="26">
        <v>36</v>
      </c>
      <c r="Q32" s="26">
        <v>32</v>
      </c>
      <c r="R32" s="26"/>
      <c r="S32" s="26"/>
      <c r="T32" s="26"/>
    </row>
    <row r="33" spans="1:20" ht="13.5" customHeight="1">
      <c r="A33" s="42"/>
      <c r="B33" s="101" t="s">
        <v>192</v>
      </c>
      <c r="C33" s="40"/>
      <c r="D33" s="40"/>
      <c r="E33" s="40">
        <v>3.4</v>
      </c>
      <c r="F33" s="40"/>
      <c r="G33" s="26">
        <f>SUM(I33,H33)</f>
        <v>150</v>
      </c>
      <c r="H33" s="26">
        <v>50</v>
      </c>
      <c r="I33" s="97">
        <f>SUM(O33,P33,Q33,R33,S33)</f>
        <v>100</v>
      </c>
      <c r="J33" s="26">
        <f>I33-(K33+L33)</f>
        <v>88</v>
      </c>
      <c r="K33" s="26">
        <v>12</v>
      </c>
      <c r="L33" s="26"/>
      <c r="M33" s="26"/>
      <c r="N33" s="26"/>
      <c r="O33" s="26">
        <v>64</v>
      </c>
      <c r="P33" s="26">
        <v>36</v>
      </c>
      <c r="Q33" s="26"/>
      <c r="R33" s="26"/>
      <c r="S33" s="26"/>
      <c r="T33" s="26"/>
    </row>
    <row r="34" spans="1:20" ht="13.5" customHeight="1">
      <c r="A34" s="42"/>
      <c r="B34" s="111" t="s">
        <v>268</v>
      </c>
      <c r="C34" s="40"/>
      <c r="D34" s="40"/>
      <c r="E34" s="40"/>
      <c r="F34" s="40"/>
      <c r="G34" s="26">
        <f>SUM(I34,H34)</f>
        <v>48</v>
      </c>
      <c r="H34" s="26">
        <v>16</v>
      </c>
      <c r="I34" s="97">
        <v>32</v>
      </c>
      <c r="J34" s="26">
        <f t="shared" si="8"/>
        <v>32</v>
      </c>
      <c r="K34" s="26"/>
      <c r="L34" s="26"/>
      <c r="M34" s="26"/>
      <c r="N34" s="26"/>
      <c r="O34" s="26"/>
      <c r="P34" s="26"/>
      <c r="Q34" s="26"/>
      <c r="R34" s="26"/>
      <c r="S34" s="26">
        <v>32</v>
      </c>
      <c r="T34" s="26"/>
    </row>
    <row r="35" spans="1:20" ht="13.5" customHeight="1">
      <c r="A35" s="42" t="s">
        <v>97</v>
      </c>
      <c r="B35" s="99" t="s">
        <v>98</v>
      </c>
      <c r="C35" s="40">
        <v>6</v>
      </c>
      <c r="D35" s="40"/>
      <c r="E35" s="40">
        <v>5</v>
      </c>
      <c r="F35" s="40"/>
      <c r="G35" s="26">
        <f>SUM(I35,H35)</f>
        <v>101</v>
      </c>
      <c r="H35" s="26">
        <v>33</v>
      </c>
      <c r="I35" s="120">
        <v>68</v>
      </c>
      <c r="J35" s="26">
        <f>I35-(K35+L35)</f>
        <v>48</v>
      </c>
      <c r="K35" s="26">
        <v>20</v>
      </c>
      <c r="L35" s="26"/>
      <c r="M35" s="26"/>
      <c r="N35" s="26"/>
      <c r="O35" s="26"/>
      <c r="P35" s="26"/>
      <c r="Q35" s="26">
        <v>32</v>
      </c>
      <c r="R35" s="26">
        <v>34</v>
      </c>
      <c r="S35" s="26"/>
      <c r="T35" s="26"/>
    </row>
    <row r="36" spans="1:20" s="5" customFormat="1" ht="13.5" customHeight="1">
      <c r="A36" s="41" t="s">
        <v>60</v>
      </c>
      <c r="B36" s="105" t="s">
        <v>61</v>
      </c>
      <c r="C36" s="40"/>
      <c r="D36" s="40"/>
      <c r="E36" s="40"/>
      <c r="F36" s="40"/>
      <c r="G36" s="96">
        <f aca="true" t="shared" si="9" ref="G36:L36">SUM(G37,G43,G47,G51)</f>
        <v>1850</v>
      </c>
      <c r="H36" s="96">
        <f t="shared" si="9"/>
        <v>606</v>
      </c>
      <c r="I36" s="96">
        <f t="shared" si="9"/>
        <v>1244</v>
      </c>
      <c r="J36" s="96">
        <f t="shared" si="9"/>
        <v>1042</v>
      </c>
      <c r="K36" s="96">
        <f t="shared" si="9"/>
        <v>152</v>
      </c>
      <c r="L36" s="96">
        <f t="shared" si="9"/>
        <v>50</v>
      </c>
      <c r="M36" s="96">
        <f>M37+M43+M47+M51</f>
        <v>180</v>
      </c>
      <c r="N36" s="96">
        <f>N37+N43+N47+N51</f>
        <v>720</v>
      </c>
      <c r="O36" s="96">
        <f>SUM(O37,O43,O47,O51)</f>
        <v>0</v>
      </c>
      <c r="P36" s="96">
        <f>SUM(P37,P43,P47,P51)</f>
        <v>0</v>
      </c>
      <c r="Q36" s="96">
        <f>SUM(Q37,Q43,Q47,Q51)</f>
        <v>288</v>
      </c>
      <c r="R36" s="96">
        <f>SUM(R37,R43,R47,R51)</f>
        <v>476</v>
      </c>
      <c r="S36" s="96">
        <f>SUM(S37,S43,S47,S51)</f>
        <v>480</v>
      </c>
      <c r="T36" s="40"/>
    </row>
    <row r="37" spans="1:20" s="5" customFormat="1" ht="25.5" customHeight="1">
      <c r="A37" s="41" t="s">
        <v>99</v>
      </c>
      <c r="B37" s="72" t="s">
        <v>190</v>
      </c>
      <c r="C37" s="63" t="s">
        <v>151</v>
      </c>
      <c r="D37" s="63"/>
      <c r="E37" s="63"/>
      <c r="F37" s="63"/>
      <c r="G37" s="96">
        <f aca="true" t="shared" si="10" ref="G37:L37">SUM(G38,G39,G40)</f>
        <v>1360</v>
      </c>
      <c r="H37" s="96">
        <f t="shared" si="10"/>
        <v>443</v>
      </c>
      <c r="I37" s="96">
        <f t="shared" si="10"/>
        <v>917</v>
      </c>
      <c r="J37" s="96">
        <f t="shared" si="10"/>
        <v>807</v>
      </c>
      <c r="K37" s="96">
        <f t="shared" si="10"/>
        <v>80</v>
      </c>
      <c r="L37" s="96">
        <f t="shared" si="10"/>
        <v>30</v>
      </c>
      <c r="M37" s="96">
        <f>M41</f>
        <v>108</v>
      </c>
      <c r="N37" s="96">
        <f>N42</f>
        <v>324</v>
      </c>
      <c r="O37" s="96">
        <f>SUM(O38,O39,O40)</f>
        <v>0</v>
      </c>
      <c r="P37" s="96">
        <f>SUM(P38,P39,P40)</f>
        <v>0</v>
      </c>
      <c r="Q37" s="96">
        <f>SUM(Q38,Q39,Q40)</f>
        <v>288</v>
      </c>
      <c r="R37" s="96">
        <f>SUM(R38,R39,R40)</f>
        <v>357</v>
      </c>
      <c r="S37" s="96">
        <f>SUM(S38,S39,S40)</f>
        <v>272</v>
      </c>
      <c r="T37" s="40"/>
    </row>
    <row r="38" spans="1:20" ht="14.25" customHeight="1">
      <c r="A38" s="2" t="s">
        <v>100</v>
      </c>
      <c r="B38" s="58" t="s">
        <v>182</v>
      </c>
      <c r="C38" s="63">
        <v>7</v>
      </c>
      <c r="D38" s="63"/>
      <c r="E38" s="63">
        <v>5.6</v>
      </c>
      <c r="F38" s="63"/>
      <c r="G38" s="26">
        <f>SUM(I38,H38)</f>
        <v>411</v>
      </c>
      <c r="H38" s="26">
        <v>132</v>
      </c>
      <c r="I38" s="97">
        <f>SUM(O38,P38,Q38,R38,S38)</f>
        <v>279</v>
      </c>
      <c r="J38" s="26">
        <f>I38-(K38+L38)</f>
        <v>259</v>
      </c>
      <c r="K38" s="26">
        <v>20</v>
      </c>
      <c r="L38" s="26"/>
      <c r="M38" s="26"/>
      <c r="N38" s="26"/>
      <c r="O38" s="26"/>
      <c r="P38" s="26"/>
      <c r="Q38" s="26">
        <v>96</v>
      </c>
      <c r="R38" s="26">
        <v>119</v>
      </c>
      <c r="S38" s="26">
        <v>64</v>
      </c>
      <c r="T38" s="26"/>
    </row>
    <row r="39" spans="1:20" ht="15" customHeight="1">
      <c r="A39" s="2" t="s">
        <v>101</v>
      </c>
      <c r="B39" s="6" t="s">
        <v>183</v>
      </c>
      <c r="C39" s="63">
        <v>7</v>
      </c>
      <c r="D39" s="63"/>
      <c r="E39" s="63">
        <v>5.6</v>
      </c>
      <c r="F39" s="63"/>
      <c r="G39" s="26">
        <f>SUM(I39,H39)</f>
        <v>490</v>
      </c>
      <c r="H39" s="26">
        <v>163</v>
      </c>
      <c r="I39" s="97">
        <f>SUM(O39,P39,Q39,R39,S39)</f>
        <v>327</v>
      </c>
      <c r="J39" s="26">
        <f>I39-(K39+L39)</f>
        <v>267</v>
      </c>
      <c r="K39" s="26">
        <v>30</v>
      </c>
      <c r="L39" s="26">
        <v>30</v>
      </c>
      <c r="M39" s="26"/>
      <c r="N39" s="26"/>
      <c r="O39" s="26"/>
      <c r="P39" s="26"/>
      <c r="Q39" s="26">
        <v>96</v>
      </c>
      <c r="R39" s="26">
        <v>119</v>
      </c>
      <c r="S39" s="26">
        <v>112</v>
      </c>
      <c r="T39" s="26"/>
    </row>
    <row r="40" spans="1:20" ht="25.5" customHeight="1">
      <c r="A40" s="2" t="s">
        <v>184</v>
      </c>
      <c r="B40" s="102" t="s">
        <v>185</v>
      </c>
      <c r="C40" s="63">
        <v>6</v>
      </c>
      <c r="D40" s="63"/>
      <c r="E40" s="63">
        <v>5.7</v>
      </c>
      <c r="F40" s="63"/>
      <c r="G40" s="26">
        <f>SUM(I40,H40)</f>
        <v>459</v>
      </c>
      <c r="H40" s="26">
        <v>148</v>
      </c>
      <c r="I40" s="97">
        <f>SUM(O40,P40,Q40,R40,S40)</f>
        <v>311</v>
      </c>
      <c r="J40" s="26">
        <f>I40-(K40+L40)</f>
        <v>281</v>
      </c>
      <c r="K40" s="26">
        <v>30</v>
      </c>
      <c r="L40" s="26"/>
      <c r="M40" s="26"/>
      <c r="N40" s="26"/>
      <c r="O40" s="26"/>
      <c r="P40" s="26"/>
      <c r="Q40" s="26">
        <v>96</v>
      </c>
      <c r="R40" s="26">
        <v>119</v>
      </c>
      <c r="S40" s="26">
        <v>96</v>
      </c>
      <c r="T40" s="26"/>
    </row>
    <row r="41" spans="1:20" ht="13.5" customHeight="1">
      <c r="A41" s="42" t="s">
        <v>245</v>
      </c>
      <c r="B41" s="43" t="s">
        <v>69</v>
      </c>
      <c r="C41" s="64"/>
      <c r="D41" s="64"/>
      <c r="E41" s="64"/>
      <c r="F41" s="64"/>
      <c r="G41" s="26"/>
      <c r="H41" s="26"/>
      <c r="I41" s="97"/>
      <c r="J41" s="26"/>
      <c r="K41" s="26"/>
      <c r="L41" s="26"/>
      <c r="M41" s="26">
        <f>SUM(O41:T41)</f>
        <v>108</v>
      </c>
      <c r="N41" s="26"/>
      <c r="O41" s="26"/>
      <c r="P41" s="26">
        <v>108</v>
      </c>
      <c r="Q41" s="26"/>
      <c r="R41" s="26"/>
      <c r="S41" s="26"/>
      <c r="T41" s="26"/>
    </row>
    <row r="42" spans="1:20" ht="15" customHeight="1">
      <c r="A42" s="42" t="s">
        <v>102</v>
      </c>
      <c r="B42" s="43" t="s">
        <v>103</v>
      </c>
      <c r="C42" s="64"/>
      <c r="D42" s="64"/>
      <c r="E42" s="64"/>
      <c r="F42" s="64"/>
      <c r="G42" s="26"/>
      <c r="H42" s="26"/>
      <c r="I42" s="97"/>
      <c r="J42" s="26"/>
      <c r="K42" s="26"/>
      <c r="L42" s="26"/>
      <c r="M42" s="26"/>
      <c r="N42" s="26">
        <f>SUM(O42:T42)</f>
        <v>324</v>
      </c>
      <c r="O42" s="26"/>
      <c r="P42" s="26"/>
      <c r="Q42" s="26"/>
      <c r="R42" s="26">
        <v>108</v>
      </c>
      <c r="S42" s="26">
        <v>216</v>
      </c>
      <c r="T42" s="26"/>
    </row>
    <row r="43" spans="1:20" s="5" customFormat="1" ht="15" customHeight="1">
      <c r="A43" s="41" t="s">
        <v>104</v>
      </c>
      <c r="B43" s="5" t="s">
        <v>189</v>
      </c>
      <c r="C43" s="63" t="s">
        <v>151</v>
      </c>
      <c r="D43" s="63"/>
      <c r="E43" s="63"/>
      <c r="F43" s="63"/>
      <c r="G43" s="96">
        <f aca="true" t="shared" si="11" ref="G43:L43">SUM(G44)</f>
        <v>370</v>
      </c>
      <c r="H43" s="96">
        <f t="shared" si="11"/>
        <v>123</v>
      </c>
      <c r="I43" s="96">
        <f t="shared" si="11"/>
        <v>247</v>
      </c>
      <c r="J43" s="96">
        <f t="shared" si="11"/>
        <v>197</v>
      </c>
      <c r="K43" s="96">
        <f t="shared" si="11"/>
        <v>30</v>
      </c>
      <c r="L43" s="96">
        <f t="shared" si="11"/>
        <v>20</v>
      </c>
      <c r="M43" s="96">
        <f>M45</f>
        <v>72</v>
      </c>
      <c r="N43" s="96">
        <f>N46</f>
        <v>216</v>
      </c>
      <c r="O43" s="96">
        <f>SUM(O44)</f>
        <v>0</v>
      </c>
      <c r="P43" s="96">
        <f>SUM(P44)</f>
        <v>0</v>
      </c>
      <c r="Q43" s="96">
        <f>SUM(Q44)</f>
        <v>0</v>
      </c>
      <c r="R43" s="96">
        <f>SUM(R44)</f>
        <v>119</v>
      </c>
      <c r="S43" s="96">
        <f>SUM(S44)</f>
        <v>128</v>
      </c>
      <c r="T43" s="40"/>
    </row>
    <row r="44" spans="1:20" ht="13.5" customHeight="1">
      <c r="A44" s="2" t="s">
        <v>105</v>
      </c>
      <c r="B44" s="58" t="s">
        <v>186</v>
      </c>
      <c r="C44" s="63">
        <v>7</v>
      </c>
      <c r="D44" s="63"/>
      <c r="E44" s="63">
        <v>6.7</v>
      </c>
      <c r="F44" s="63"/>
      <c r="G44" s="26">
        <f>SUM(I44,H44)</f>
        <v>370</v>
      </c>
      <c r="H44" s="26">
        <v>123</v>
      </c>
      <c r="I44" s="97">
        <f>SUM(O44,P44,Q44,R44,S44)</f>
        <v>247</v>
      </c>
      <c r="J44" s="26">
        <f>I44-(K44+L44)</f>
        <v>197</v>
      </c>
      <c r="K44" s="26">
        <v>30</v>
      </c>
      <c r="L44" s="26">
        <v>20</v>
      </c>
      <c r="M44" s="26"/>
      <c r="N44" s="26"/>
      <c r="O44" s="26"/>
      <c r="P44" s="26"/>
      <c r="Q44" s="26"/>
      <c r="R44" s="26">
        <v>119</v>
      </c>
      <c r="S44" s="26">
        <v>128</v>
      </c>
      <c r="T44" s="26"/>
    </row>
    <row r="45" spans="1:20" ht="13.5" customHeight="1">
      <c r="A45" s="42" t="s">
        <v>137</v>
      </c>
      <c r="B45" s="43" t="s">
        <v>69</v>
      </c>
      <c r="C45" s="63"/>
      <c r="D45" s="63"/>
      <c r="E45" s="63"/>
      <c r="F45" s="63"/>
      <c r="G45" s="26"/>
      <c r="H45" s="26"/>
      <c r="I45" s="97"/>
      <c r="J45" s="26"/>
      <c r="K45" s="26"/>
      <c r="L45" s="26"/>
      <c r="M45" s="26">
        <f>SUM(O45:T45)</f>
        <v>72</v>
      </c>
      <c r="N45" s="26"/>
      <c r="O45" s="26"/>
      <c r="P45" s="26">
        <v>72</v>
      </c>
      <c r="Q45" s="26"/>
      <c r="R45" s="26"/>
      <c r="S45" s="26"/>
      <c r="T45" s="26"/>
    </row>
    <row r="46" spans="1:20" ht="14.25" customHeight="1">
      <c r="A46" s="42" t="s">
        <v>106</v>
      </c>
      <c r="B46" s="43" t="s">
        <v>103</v>
      </c>
      <c r="C46" s="63"/>
      <c r="D46" s="63"/>
      <c r="E46" s="63"/>
      <c r="F46" s="63"/>
      <c r="G46" s="26"/>
      <c r="H46" s="26"/>
      <c r="I46" s="97"/>
      <c r="J46" s="26"/>
      <c r="K46" s="26"/>
      <c r="L46" s="26"/>
      <c r="M46" s="26"/>
      <c r="N46" s="26">
        <f>SUM(O46:T46)</f>
        <v>216</v>
      </c>
      <c r="O46" s="26"/>
      <c r="P46" s="26"/>
      <c r="Q46" s="26"/>
      <c r="R46" s="26"/>
      <c r="S46" s="26">
        <v>216</v>
      </c>
      <c r="T46" s="26"/>
    </row>
    <row r="47" spans="1:20" s="5" customFormat="1" ht="15.75" customHeight="1">
      <c r="A47" s="41" t="s">
        <v>107</v>
      </c>
      <c r="B47" s="150" t="s">
        <v>187</v>
      </c>
      <c r="C47" s="63" t="s">
        <v>151</v>
      </c>
      <c r="D47" s="63"/>
      <c r="E47" s="63"/>
      <c r="F47" s="63"/>
      <c r="G47" s="96">
        <f aca="true" t="shared" si="12" ref="G47:L47">SUM(G48)</f>
        <v>72</v>
      </c>
      <c r="H47" s="96">
        <f t="shared" si="12"/>
        <v>24</v>
      </c>
      <c r="I47" s="96">
        <f t="shared" si="12"/>
        <v>48</v>
      </c>
      <c r="J47" s="96">
        <f t="shared" si="12"/>
        <v>38</v>
      </c>
      <c r="K47" s="96">
        <f t="shared" si="12"/>
        <v>10</v>
      </c>
      <c r="L47" s="96">
        <f t="shared" si="12"/>
        <v>0</v>
      </c>
      <c r="M47" s="96">
        <f>M49</f>
        <v>0</v>
      </c>
      <c r="N47" s="96">
        <f>N50</f>
        <v>36</v>
      </c>
      <c r="O47" s="96">
        <f>SUM(O48)</f>
        <v>0</v>
      </c>
      <c r="P47" s="96">
        <f>SUM(P48)</f>
        <v>0</v>
      </c>
      <c r="Q47" s="96">
        <f>SUM(Q48)</f>
        <v>0</v>
      </c>
      <c r="R47" s="96">
        <f>SUM(R48)</f>
        <v>0</v>
      </c>
      <c r="S47" s="96">
        <f>SUM(S48)</f>
        <v>48</v>
      </c>
      <c r="T47" s="40"/>
    </row>
    <row r="48" spans="1:20" s="5" customFormat="1" ht="15" customHeight="1">
      <c r="A48" s="2" t="s">
        <v>138</v>
      </c>
      <c r="B48" s="58" t="s">
        <v>188</v>
      </c>
      <c r="C48" s="63"/>
      <c r="D48" s="63"/>
      <c r="E48" s="63">
        <v>7</v>
      </c>
      <c r="F48" s="63"/>
      <c r="G48" s="26">
        <f>SUM(I48,H48)</f>
        <v>72</v>
      </c>
      <c r="H48" s="26">
        <v>24</v>
      </c>
      <c r="I48" s="97">
        <f>SUM(O48,P48,Q48,R48,S48)</f>
        <v>48</v>
      </c>
      <c r="J48" s="26">
        <f>I48-(K48+L48)</f>
        <v>38</v>
      </c>
      <c r="K48" s="26">
        <v>10</v>
      </c>
      <c r="L48" s="40"/>
      <c r="M48" s="26"/>
      <c r="N48" s="26"/>
      <c r="O48" s="26"/>
      <c r="P48" s="26"/>
      <c r="Q48" s="26"/>
      <c r="R48" s="26"/>
      <c r="S48" s="26">
        <v>48</v>
      </c>
      <c r="T48" s="26"/>
    </row>
    <row r="49" spans="1:20" s="5" customFormat="1" ht="15" customHeight="1">
      <c r="A49" s="42" t="s">
        <v>147</v>
      </c>
      <c r="B49" s="43" t="s">
        <v>69</v>
      </c>
      <c r="C49" s="63"/>
      <c r="D49" s="63"/>
      <c r="E49" s="63"/>
      <c r="F49" s="63"/>
      <c r="G49" s="26"/>
      <c r="H49" s="26"/>
      <c r="I49" s="97"/>
      <c r="J49" s="26"/>
      <c r="K49" s="26"/>
      <c r="L49" s="40"/>
      <c r="M49" s="26">
        <f>SUM(O49:T49)</f>
        <v>0</v>
      </c>
      <c r="N49" s="26"/>
      <c r="O49" s="26"/>
      <c r="P49" s="26"/>
      <c r="Q49" s="26"/>
      <c r="R49" s="26"/>
      <c r="S49" s="26"/>
      <c r="T49" s="26"/>
    </row>
    <row r="50" spans="1:20" s="5" customFormat="1" ht="15" customHeight="1">
      <c r="A50" s="42" t="s">
        <v>139</v>
      </c>
      <c r="B50" s="43" t="s">
        <v>103</v>
      </c>
      <c r="C50" s="63"/>
      <c r="D50" s="63"/>
      <c r="E50" s="63"/>
      <c r="F50" s="63"/>
      <c r="G50" s="40"/>
      <c r="H50" s="40"/>
      <c r="I50" s="96"/>
      <c r="J50" s="40"/>
      <c r="K50" s="40"/>
      <c r="L50" s="40"/>
      <c r="M50" s="40"/>
      <c r="N50" s="26">
        <f>SUM(O50:T50)</f>
        <v>36</v>
      </c>
      <c r="O50" s="40"/>
      <c r="P50" s="40"/>
      <c r="Q50" s="40"/>
      <c r="R50" s="40"/>
      <c r="S50" s="26">
        <v>36</v>
      </c>
      <c r="T50" s="40"/>
    </row>
    <row r="51" spans="1:20" ht="25.5" customHeight="1">
      <c r="A51" s="41" t="s">
        <v>140</v>
      </c>
      <c r="B51" s="72" t="s">
        <v>164</v>
      </c>
      <c r="C51" s="63" t="s">
        <v>151</v>
      </c>
      <c r="D51" s="63"/>
      <c r="E51" s="63"/>
      <c r="F51" s="63"/>
      <c r="G51" s="96">
        <f aca="true" t="shared" si="13" ref="G51:L51">SUM(G52)</f>
        <v>48</v>
      </c>
      <c r="H51" s="96">
        <f t="shared" si="13"/>
        <v>16</v>
      </c>
      <c r="I51" s="96">
        <f t="shared" si="13"/>
        <v>32</v>
      </c>
      <c r="J51" s="96">
        <f t="shared" si="13"/>
        <v>0</v>
      </c>
      <c r="K51" s="96">
        <f t="shared" si="13"/>
        <v>32</v>
      </c>
      <c r="L51" s="96">
        <f t="shared" si="13"/>
        <v>0</v>
      </c>
      <c r="M51" s="96">
        <f>M53</f>
        <v>0</v>
      </c>
      <c r="N51" s="96">
        <f>N54</f>
        <v>144</v>
      </c>
      <c r="O51" s="96">
        <f>SUM(O52)</f>
        <v>0</v>
      </c>
      <c r="P51" s="96">
        <f>SUM(P52)</f>
        <v>0</v>
      </c>
      <c r="Q51" s="96">
        <f>SUM(Q52)</f>
        <v>0</v>
      </c>
      <c r="R51" s="96">
        <f>SUM(R52)</f>
        <v>0</v>
      </c>
      <c r="S51" s="96">
        <f>SUM(S52)</f>
        <v>32</v>
      </c>
      <c r="T51" s="26"/>
    </row>
    <row r="52" spans="1:20" ht="13.5" customHeight="1">
      <c r="A52" s="2" t="s">
        <v>244</v>
      </c>
      <c r="B52" s="43" t="s">
        <v>177</v>
      </c>
      <c r="C52" s="63"/>
      <c r="D52" s="63"/>
      <c r="E52" s="63"/>
      <c r="F52" s="63"/>
      <c r="G52" s="26">
        <f>SUM(I52,H52)</f>
        <v>48</v>
      </c>
      <c r="H52" s="26">
        <v>16</v>
      </c>
      <c r="I52" s="97">
        <f>SUM(O52,P52,Q52,R52,S52)</f>
        <v>32</v>
      </c>
      <c r="J52" s="26">
        <f>I52-(K52+L52)</f>
        <v>0</v>
      </c>
      <c r="K52" s="26">
        <v>32</v>
      </c>
      <c r="L52" s="26"/>
      <c r="M52" s="26"/>
      <c r="N52" s="26"/>
      <c r="O52" s="26"/>
      <c r="P52" s="26"/>
      <c r="Q52" s="26"/>
      <c r="R52" s="26"/>
      <c r="S52" s="26">
        <v>32</v>
      </c>
      <c r="T52" s="26"/>
    </row>
    <row r="53" spans="1:20" ht="13.5" customHeight="1">
      <c r="A53" s="42" t="s">
        <v>147</v>
      </c>
      <c r="B53" s="43" t="s">
        <v>69</v>
      </c>
      <c r="C53" s="63"/>
      <c r="D53" s="63"/>
      <c r="E53" s="63"/>
      <c r="F53" s="63"/>
      <c r="G53" s="26"/>
      <c r="H53" s="26"/>
      <c r="I53" s="97"/>
      <c r="J53" s="26"/>
      <c r="K53" s="26"/>
      <c r="L53" s="26"/>
      <c r="M53" s="26">
        <f>SUM(O53:T53)</f>
        <v>0</v>
      </c>
      <c r="N53" s="26"/>
      <c r="O53" s="26"/>
      <c r="P53" s="26"/>
      <c r="Q53" s="26"/>
      <c r="R53" s="26"/>
      <c r="S53" s="26"/>
      <c r="T53" s="26"/>
    </row>
    <row r="54" spans="1:20" ht="13.5" customHeight="1">
      <c r="A54" s="42" t="s">
        <v>286</v>
      </c>
      <c r="B54" s="43" t="s">
        <v>103</v>
      </c>
      <c r="C54" s="64"/>
      <c r="D54" s="64"/>
      <c r="E54" s="64"/>
      <c r="F54" s="64"/>
      <c r="G54" s="26"/>
      <c r="H54" s="26"/>
      <c r="I54" s="26"/>
      <c r="J54" s="26"/>
      <c r="K54" s="26"/>
      <c r="L54" s="26"/>
      <c r="M54" s="26"/>
      <c r="N54" s="26">
        <f>SUM(O54:T54)</f>
        <v>144</v>
      </c>
      <c r="O54" s="26"/>
      <c r="P54" s="26"/>
      <c r="Q54" s="26"/>
      <c r="R54" s="26">
        <v>144</v>
      </c>
      <c r="S54" s="26"/>
      <c r="T54" s="26"/>
    </row>
    <row r="55" spans="1:20" ht="13.5" customHeight="1">
      <c r="A55" s="27"/>
      <c r="B55" s="130"/>
      <c r="C55" s="64"/>
      <c r="D55" s="64"/>
      <c r="E55" s="64"/>
      <c r="F55" s="64"/>
      <c r="G55" s="26"/>
      <c r="H55" s="26"/>
      <c r="I55" s="40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5" customHeight="1">
      <c r="A56" s="27"/>
      <c r="B56" s="131" t="s">
        <v>117</v>
      </c>
      <c r="C56" s="132"/>
      <c r="D56" s="132"/>
      <c r="E56" s="132"/>
      <c r="F56" s="132"/>
      <c r="G56" s="133">
        <f>'3-4'!G8+'5-6'!G7</f>
        <v>6620</v>
      </c>
      <c r="H56" s="133">
        <f>'3-4'!H8+'5-6'!H7</f>
        <v>2196</v>
      </c>
      <c r="I56" s="133">
        <f>'3-4'!I8+'5-6'!I7</f>
        <v>4424</v>
      </c>
      <c r="J56" s="133">
        <f>'3-4'!J8+'5-6'!J7</f>
        <v>3128</v>
      </c>
      <c r="K56" s="133">
        <f>'3-4'!K8+'5-6'!K7</f>
        <v>1216</v>
      </c>
      <c r="L56" s="133">
        <f>'3-4'!L8+'5-6'!L7</f>
        <v>80</v>
      </c>
      <c r="M56" s="133">
        <f>'3-4'!M8+'5-6'!M7</f>
        <v>180</v>
      </c>
      <c r="N56" s="133">
        <f>'3-4'!N8+'5-6'!N7</f>
        <v>720</v>
      </c>
      <c r="O56" s="133"/>
      <c r="P56" s="133"/>
      <c r="Q56" s="133"/>
      <c r="R56" s="133"/>
      <c r="S56" s="133"/>
      <c r="T56" s="133"/>
    </row>
    <row r="57" spans="1:20" ht="11.25" customHeight="1">
      <c r="A57" s="27"/>
      <c r="B57" s="43"/>
      <c r="C57" s="64"/>
      <c r="D57" s="64"/>
      <c r="E57" s="64"/>
      <c r="F57" s="64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5" customHeight="1">
      <c r="A58" s="105" t="s">
        <v>109</v>
      </c>
      <c r="B58" s="104" t="s">
        <v>108</v>
      </c>
      <c r="C58" s="63"/>
      <c r="D58" s="63"/>
      <c r="E58" s="63"/>
      <c r="F58" s="63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40" t="s">
        <v>118</v>
      </c>
    </row>
    <row r="59" spans="1:20" s="5" customFormat="1" ht="14.25" customHeight="1">
      <c r="A59" s="105" t="s">
        <v>113</v>
      </c>
      <c r="B59" s="104" t="s">
        <v>82</v>
      </c>
      <c r="C59" s="63"/>
      <c r="D59" s="63"/>
      <c r="E59" s="63"/>
      <c r="F59" s="63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 t="s">
        <v>119</v>
      </c>
    </row>
    <row r="60" spans="1:20" ht="13.5" customHeight="1">
      <c r="A60" s="105"/>
      <c r="B60" s="104" t="s">
        <v>111</v>
      </c>
      <c r="C60" s="63"/>
      <c r="D60" s="63"/>
      <c r="E60" s="63"/>
      <c r="F60" s="63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4.25" customHeight="1">
      <c r="A61" s="106"/>
      <c r="B61" s="104" t="s">
        <v>112</v>
      </c>
      <c r="C61" s="63"/>
      <c r="D61" s="63"/>
      <c r="E61" s="63"/>
      <c r="F61" s="63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27" customHeight="1">
      <c r="A62" s="27" t="s">
        <v>114</v>
      </c>
      <c r="B62" s="60" t="s">
        <v>135</v>
      </c>
      <c r="C62" s="65"/>
      <c r="D62" s="65"/>
      <c r="E62" s="65"/>
      <c r="F62" s="65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 ht="26.25" customHeight="1">
      <c r="A63" s="27" t="s">
        <v>115</v>
      </c>
      <c r="B63" s="60" t="s">
        <v>136</v>
      </c>
      <c r="C63" s="65"/>
      <c r="D63" s="65"/>
      <c r="E63" s="65"/>
      <c r="F63" s="65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20" ht="11.25" customHeight="1" thickBot="1">
      <c r="A64" s="34"/>
      <c r="B64" s="3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ht="23.25" customHeight="1">
      <c r="A65" s="32" t="s">
        <v>110</v>
      </c>
      <c r="B65" s="146" t="s">
        <v>281</v>
      </c>
      <c r="C65" s="67"/>
      <c r="D65" s="67"/>
      <c r="E65" s="67"/>
      <c r="F65" s="67"/>
      <c r="G65" s="74"/>
      <c r="H65" s="74"/>
      <c r="I65" s="286" t="s">
        <v>35</v>
      </c>
      <c r="J65" s="289" t="s">
        <v>272</v>
      </c>
      <c r="K65" s="298"/>
      <c r="L65" s="298"/>
      <c r="M65" s="298"/>
      <c r="N65" s="299"/>
      <c r="O65" s="138">
        <f aca="true" t="shared" si="14" ref="O65:T65">O7</f>
        <v>576</v>
      </c>
      <c r="P65" s="138">
        <f t="shared" si="14"/>
        <v>648</v>
      </c>
      <c r="Q65" s="138">
        <f t="shared" si="14"/>
        <v>576</v>
      </c>
      <c r="R65" s="138">
        <f t="shared" si="14"/>
        <v>612</v>
      </c>
      <c r="S65" s="138">
        <f t="shared" si="14"/>
        <v>576</v>
      </c>
      <c r="T65" s="138">
        <f t="shared" si="14"/>
        <v>0</v>
      </c>
    </row>
    <row r="66" spans="1:20" ht="11.25" customHeight="1">
      <c r="A66" s="31"/>
      <c r="B66" s="72" t="s">
        <v>133</v>
      </c>
      <c r="H66" s="75"/>
      <c r="I66" s="287"/>
      <c r="J66" s="289" t="s">
        <v>273</v>
      </c>
      <c r="K66" s="298"/>
      <c r="L66" s="298"/>
      <c r="M66" s="298"/>
      <c r="N66" s="299"/>
      <c r="O66" s="139">
        <f aca="true" t="shared" si="15" ref="O66:S67">O41+O45+O49+O53</f>
        <v>0</v>
      </c>
      <c r="P66" s="139">
        <f t="shared" si="15"/>
        <v>180</v>
      </c>
      <c r="Q66" s="139">
        <f t="shared" si="15"/>
        <v>0</v>
      </c>
      <c r="R66" s="139">
        <f t="shared" si="15"/>
        <v>0</v>
      </c>
      <c r="S66" s="139">
        <f t="shared" si="15"/>
        <v>0</v>
      </c>
      <c r="T66" s="139">
        <f>T41+T45+T49+T53</f>
        <v>0</v>
      </c>
    </row>
    <row r="67" spans="1:20" ht="33" customHeight="1">
      <c r="A67" s="59"/>
      <c r="B67" s="112" t="s">
        <v>269</v>
      </c>
      <c r="C67" s="68"/>
      <c r="D67" s="68"/>
      <c r="E67" s="68"/>
      <c r="F67" s="68"/>
      <c r="H67" s="75"/>
      <c r="I67" s="287"/>
      <c r="J67" s="295" t="s">
        <v>274</v>
      </c>
      <c r="K67" s="296"/>
      <c r="L67" s="296"/>
      <c r="M67" s="296"/>
      <c r="N67" s="297"/>
      <c r="O67" s="139">
        <f t="shared" si="15"/>
        <v>0</v>
      </c>
      <c r="P67" s="139">
        <f t="shared" si="15"/>
        <v>0</v>
      </c>
      <c r="Q67" s="139">
        <f t="shared" si="15"/>
        <v>0</v>
      </c>
      <c r="R67" s="139">
        <f t="shared" si="15"/>
        <v>252</v>
      </c>
      <c r="S67" s="139">
        <f t="shared" si="15"/>
        <v>468</v>
      </c>
      <c r="T67" s="151" t="s">
        <v>287</v>
      </c>
    </row>
    <row r="68" spans="1:20" ht="11.25" customHeight="1">
      <c r="A68" s="31"/>
      <c r="H68" s="75"/>
      <c r="I68" s="287"/>
      <c r="J68" s="289" t="s">
        <v>275</v>
      </c>
      <c r="K68" s="298"/>
      <c r="L68" s="298"/>
      <c r="M68" s="298"/>
      <c r="N68" s="299"/>
      <c r="O68" s="139"/>
      <c r="P68" s="139"/>
      <c r="Q68" s="139"/>
      <c r="R68" s="139"/>
      <c r="S68" s="139"/>
      <c r="T68" s="139"/>
    </row>
    <row r="69" spans="1:20" ht="11.25" customHeight="1">
      <c r="A69" s="31"/>
      <c r="H69" s="75"/>
      <c r="I69" s="287"/>
      <c r="J69" s="289" t="s">
        <v>276</v>
      </c>
      <c r="K69" s="298"/>
      <c r="L69" s="298"/>
      <c r="M69" s="298"/>
      <c r="N69" s="299"/>
      <c r="O69" s="139"/>
      <c r="P69" s="139"/>
      <c r="Q69" s="139"/>
      <c r="R69" s="139"/>
      <c r="S69" s="139"/>
      <c r="T69" s="139"/>
    </row>
    <row r="70" spans="1:29" s="57" customFormat="1" ht="12">
      <c r="A70" s="31"/>
      <c r="B70" s="6"/>
      <c r="C70" s="11"/>
      <c r="D70" s="11"/>
      <c r="E70" s="11"/>
      <c r="F70" s="11"/>
      <c r="G70" s="11"/>
      <c r="H70" s="75"/>
      <c r="I70" s="287"/>
      <c r="J70" s="292" t="s">
        <v>277</v>
      </c>
      <c r="K70" s="293"/>
      <c r="L70" s="293"/>
      <c r="M70" s="293"/>
      <c r="N70" s="294"/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40"/>
      <c r="U70" s="31"/>
      <c r="V70" s="6"/>
      <c r="W70" s="6"/>
      <c r="X70" s="6"/>
      <c r="Y70" s="6"/>
      <c r="Z70" s="6"/>
      <c r="AA70" s="6"/>
      <c r="AB70" s="6"/>
      <c r="AC70" s="6"/>
    </row>
    <row r="71" spans="1:29" s="58" customFormat="1" ht="12">
      <c r="A71" s="33"/>
      <c r="B71" s="28"/>
      <c r="C71" s="69"/>
      <c r="D71" s="69"/>
      <c r="E71" s="69"/>
      <c r="F71" s="69"/>
      <c r="G71" s="69"/>
      <c r="H71" s="76"/>
      <c r="I71" s="288"/>
      <c r="J71" s="289" t="s">
        <v>282</v>
      </c>
      <c r="K71" s="290"/>
      <c r="L71" s="290"/>
      <c r="M71" s="290"/>
      <c r="N71" s="291"/>
      <c r="O71" s="139"/>
      <c r="P71" s="139"/>
      <c r="Q71" s="139"/>
      <c r="R71" s="139"/>
      <c r="S71" s="139"/>
      <c r="T71" s="139"/>
      <c r="U71" s="31"/>
      <c r="V71" s="6"/>
      <c r="W71" s="6"/>
      <c r="X71" s="6"/>
      <c r="Y71" s="6"/>
      <c r="Z71" s="6"/>
      <c r="AA71" s="6"/>
      <c r="AB71" s="6"/>
      <c r="AC71" s="6"/>
    </row>
    <row r="72" ht="12">
      <c r="K72" s="11" t="s">
        <v>132</v>
      </c>
    </row>
  </sheetData>
  <sheetProtection/>
  <mergeCells count="25">
    <mergeCell ref="I65:I71"/>
    <mergeCell ref="J71:N71"/>
    <mergeCell ref="J70:N70"/>
    <mergeCell ref="J67:N67"/>
    <mergeCell ref="J65:N65"/>
    <mergeCell ref="J69:N69"/>
    <mergeCell ref="J66:N66"/>
    <mergeCell ref="J68:N68"/>
    <mergeCell ref="S5:T5"/>
    <mergeCell ref="O5:P5"/>
    <mergeCell ref="J5:L5"/>
    <mergeCell ref="G4:G6"/>
    <mergeCell ref="I5:I6"/>
    <mergeCell ref="M5:M6"/>
    <mergeCell ref="N5:N6"/>
    <mergeCell ref="A1:T1"/>
    <mergeCell ref="A3:A6"/>
    <mergeCell ref="B3:B6"/>
    <mergeCell ref="Q5:R5"/>
    <mergeCell ref="O3:T4"/>
    <mergeCell ref="G3:L3"/>
    <mergeCell ref="I4:L4"/>
    <mergeCell ref="C3:F5"/>
    <mergeCell ref="M3:N4"/>
    <mergeCell ref="H4:H6"/>
  </mergeCells>
  <printOptions/>
  <pageMargins left="0.1968503937007874" right="0" top="0.5905511811023623" bottom="0" header="0" footer="0"/>
  <pageSetup horizontalDpi="600" verticalDpi="600" orientation="landscape" paperSize="9" scale="82" r:id="rId1"/>
  <rowBreaks count="3" manualBreakCount="3">
    <brk id="35" max="19" man="1"/>
    <brk id="57" max="19" man="1"/>
    <brk id="7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9.140625" style="37" customWidth="1"/>
    <col min="2" max="2" width="50.28125" style="37" customWidth="1"/>
    <col min="3" max="3" width="9.28125" style="78" customWidth="1"/>
    <col min="4" max="4" width="10.7109375" style="37" customWidth="1"/>
    <col min="5" max="5" width="7.140625" style="78" customWidth="1"/>
    <col min="6" max="6" width="73.421875" style="37" customWidth="1"/>
    <col min="7" max="16384" width="9.140625" style="37" customWidth="1"/>
  </cols>
  <sheetData>
    <row r="1" spans="2:6" ht="27" customHeight="1" thickBot="1">
      <c r="B1" s="301" t="s">
        <v>150</v>
      </c>
      <c r="C1" s="302"/>
      <c r="D1" s="302"/>
      <c r="E1" s="300" t="s">
        <v>143</v>
      </c>
      <c r="F1" s="300"/>
    </row>
    <row r="2" spans="1:6" ht="24.75" customHeight="1">
      <c r="A2" s="80" t="s">
        <v>38</v>
      </c>
      <c r="B2" s="80" t="s">
        <v>37</v>
      </c>
      <c r="C2" s="80" t="s">
        <v>145</v>
      </c>
      <c r="D2" s="80" t="s">
        <v>146</v>
      </c>
      <c r="E2" s="38" t="s">
        <v>38</v>
      </c>
      <c r="F2" s="89" t="s">
        <v>37</v>
      </c>
    </row>
    <row r="3" spans="1:6" ht="16.5" customHeight="1">
      <c r="A3" s="79" t="s">
        <v>147</v>
      </c>
      <c r="B3" s="79" t="s">
        <v>69</v>
      </c>
      <c r="C3" s="81">
        <v>4</v>
      </c>
      <c r="D3" s="81">
        <v>5</v>
      </c>
      <c r="E3" s="70"/>
      <c r="F3" s="71" t="s">
        <v>123</v>
      </c>
    </row>
    <row r="4" spans="1:6" ht="16.5" customHeight="1">
      <c r="A4" s="79" t="s">
        <v>148</v>
      </c>
      <c r="B4" s="79" t="s">
        <v>103</v>
      </c>
      <c r="C4" s="82">
        <v>6.7</v>
      </c>
      <c r="D4" s="82">
        <v>20</v>
      </c>
      <c r="E4" s="108">
        <v>1</v>
      </c>
      <c r="F4" s="109" t="s">
        <v>248</v>
      </c>
    </row>
    <row r="5" spans="1:6" ht="16.5" customHeight="1">
      <c r="A5" s="79" t="s">
        <v>149</v>
      </c>
      <c r="B5" s="79" t="s">
        <v>108</v>
      </c>
      <c r="C5" s="82">
        <v>8</v>
      </c>
      <c r="D5" s="82">
        <v>4</v>
      </c>
      <c r="E5" s="108">
        <v>2</v>
      </c>
      <c r="F5" s="109" t="s">
        <v>249</v>
      </c>
    </row>
    <row r="6" spans="1:6" ht="16.5" customHeight="1">
      <c r="A6" s="79"/>
      <c r="B6" s="61" t="s">
        <v>117</v>
      </c>
      <c r="C6" s="83"/>
      <c r="D6" s="82">
        <f>SUM(D3:D5)</f>
        <v>29</v>
      </c>
      <c r="E6" s="108">
        <v>3</v>
      </c>
      <c r="F6" s="109" t="s">
        <v>250</v>
      </c>
    </row>
    <row r="7" spans="1:6" ht="16.5" customHeight="1">
      <c r="A7" s="84"/>
      <c r="B7" s="84"/>
      <c r="C7" s="85"/>
      <c r="D7" s="86"/>
      <c r="E7" s="108">
        <v>4</v>
      </c>
      <c r="F7" s="109" t="s">
        <v>251</v>
      </c>
    </row>
    <row r="8" spans="3:6" ht="16.5" customHeight="1">
      <c r="C8" s="36"/>
      <c r="D8" s="87"/>
      <c r="E8" s="108">
        <v>5</v>
      </c>
      <c r="F8" s="109" t="s">
        <v>252</v>
      </c>
    </row>
    <row r="9" spans="4:6" ht="16.5" customHeight="1">
      <c r="D9" s="87"/>
      <c r="E9" s="108">
        <v>6</v>
      </c>
      <c r="F9" s="109" t="s">
        <v>253</v>
      </c>
    </row>
    <row r="10" spans="4:6" ht="16.5" customHeight="1">
      <c r="D10" s="87"/>
      <c r="E10" s="108">
        <v>7</v>
      </c>
      <c r="F10" s="109" t="s">
        <v>254</v>
      </c>
    </row>
    <row r="11" spans="4:6" ht="16.5" customHeight="1">
      <c r="D11" s="87"/>
      <c r="E11" s="108">
        <v>8</v>
      </c>
      <c r="F11" s="109" t="s">
        <v>255</v>
      </c>
    </row>
    <row r="12" spans="4:6" ht="16.5" customHeight="1">
      <c r="D12" s="88"/>
      <c r="E12" s="108">
        <v>9</v>
      </c>
      <c r="F12" s="109" t="s">
        <v>256</v>
      </c>
    </row>
    <row r="13" spans="4:6" ht="16.5" customHeight="1">
      <c r="D13" s="87"/>
      <c r="E13" s="108">
        <v>10</v>
      </c>
      <c r="F13" s="109" t="s">
        <v>257</v>
      </c>
    </row>
    <row r="14" spans="4:6" ht="16.5" customHeight="1">
      <c r="D14" s="87"/>
      <c r="E14" s="108">
        <v>11</v>
      </c>
      <c r="F14" s="109" t="s">
        <v>258</v>
      </c>
    </row>
    <row r="15" spans="4:6" ht="16.5" customHeight="1">
      <c r="D15" s="87"/>
      <c r="E15" s="108">
        <v>12</v>
      </c>
      <c r="F15" s="109" t="s">
        <v>259</v>
      </c>
    </row>
    <row r="16" spans="4:6" ht="16.5" customHeight="1">
      <c r="D16" s="87"/>
      <c r="E16" s="77"/>
      <c r="F16" s="110" t="s">
        <v>124</v>
      </c>
    </row>
    <row r="17" spans="4:6" ht="16.5" customHeight="1">
      <c r="D17" s="87"/>
      <c r="E17" s="108">
        <v>1</v>
      </c>
      <c r="F17" s="109" t="s">
        <v>260</v>
      </c>
    </row>
    <row r="18" spans="4:6" ht="16.5" customHeight="1">
      <c r="D18" s="87"/>
      <c r="E18" s="108">
        <v>2</v>
      </c>
      <c r="F18" s="109" t="s">
        <v>261</v>
      </c>
    </row>
    <row r="19" spans="4:6" ht="16.5" customHeight="1">
      <c r="D19" s="87"/>
      <c r="E19" s="108">
        <v>3</v>
      </c>
      <c r="F19" s="109" t="s">
        <v>262</v>
      </c>
    </row>
    <row r="20" spans="4:6" ht="16.5" customHeight="1">
      <c r="D20" s="36"/>
      <c r="E20" s="108">
        <v>4</v>
      </c>
      <c r="F20" s="109" t="s">
        <v>263</v>
      </c>
    </row>
    <row r="21" spans="5:6" ht="16.5" customHeight="1">
      <c r="E21" s="108">
        <v>5</v>
      </c>
      <c r="F21" s="109" t="s">
        <v>264</v>
      </c>
    </row>
    <row r="22" spans="5:6" ht="16.5" customHeight="1">
      <c r="E22" s="108">
        <v>6</v>
      </c>
      <c r="F22" s="109" t="s">
        <v>265</v>
      </c>
    </row>
    <row r="23" spans="5:6" ht="16.5" customHeight="1">
      <c r="E23" s="108">
        <v>7</v>
      </c>
      <c r="F23" s="109" t="s">
        <v>266</v>
      </c>
    </row>
    <row r="24" spans="4:6" ht="16.5" customHeight="1">
      <c r="D24" s="37" t="s">
        <v>144</v>
      </c>
      <c r="E24" s="108">
        <v>8</v>
      </c>
      <c r="F24" s="109" t="s">
        <v>267</v>
      </c>
    </row>
    <row r="25" spans="5:6" ht="16.5" customHeight="1">
      <c r="E25" s="77"/>
      <c r="F25" s="110" t="s">
        <v>125</v>
      </c>
    </row>
    <row r="26" spans="5:6" ht="16.5" customHeight="1">
      <c r="E26" s="108">
        <v>1</v>
      </c>
      <c r="F26" s="109" t="s">
        <v>247</v>
      </c>
    </row>
    <row r="27" spans="5:6" ht="16.5" customHeight="1">
      <c r="E27" s="77"/>
      <c r="F27" s="110" t="s">
        <v>141</v>
      </c>
    </row>
    <row r="28" spans="5:6" ht="16.5" customHeight="1">
      <c r="E28" s="108">
        <v>1</v>
      </c>
      <c r="F28" s="109" t="s">
        <v>142</v>
      </c>
    </row>
    <row r="29" spans="5:6" ht="16.5" customHeight="1">
      <c r="E29" s="77"/>
      <c r="F29" s="110" t="s">
        <v>126</v>
      </c>
    </row>
    <row r="30" spans="5:6" ht="16.5" customHeight="1">
      <c r="E30" s="108">
        <v>1</v>
      </c>
      <c r="F30" s="109" t="s">
        <v>127</v>
      </c>
    </row>
    <row r="31" spans="5:6" ht="16.5" customHeight="1">
      <c r="E31" s="108">
        <v>2</v>
      </c>
      <c r="F31" s="109" t="s">
        <v>128</v>
      </c>
    </row>
    <row r="32" spans="5:6" ht="16.5" customHeight="1">
      <c r="E32" s="77"/>
      <c r="F32" s="110" t="s">
        <v>129</v>
      </c>
    </row>
    <row r="33" spans="5:6" ht="16.5" customHeight="1">
      <c r="E33" s="108">
        <v>1</v>
      </c>
      <c r="F33" s="109" t="s">
        <v>130</v>
      </c>
    </row>
    <row r="34" spans="5:6" ht="16.5" customHeight="1">
      <c r="E34" s="108">
        <v>2</v>
      </c>
      <c r="F34" s="109" t="s">
        <v>131</v>
      </c>
    </row>
  </sheetData>
  <sheetProtection/>
  <mergeCells count="2">
    <mergeCell ref="E1:F1"/>
    <mergeCell ref="B1:D1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днс</cp:lastModifiedBy>
  <cp:lastPrinted>2017-04-17T11:08:50Z</cp:lastPrinted>
  <dcterms:created xsi:type="dcterms:W3CDTF">2005-01-19T10:32:31Z</dcterms:created>
  <dcterms:modified xsi:type="dcterms:W3CDTF">2017-09-11T16:32:19Z</dcterms:modified>
  <cp:category/>
  <cp:version/>
  <cp:contentType/>
  <cp:contentStatus/>
</cp:coreProperties>
</file>