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566" activeTab="2"/>
  </bookViews>
  <sheets>
    <sheet name="1-2" sheetId="1" r:id="rId1"/>
    <sheet name="3-4" sheetId="2" r:id="rId2"/>
    <sheet name="5-6" sheetId="3" r:id="rId3"/>
    <sheet name="7-8" sheetId="4" r:id="rId4"/>
  </sheets>
  <definedNames>
    <definedName name="_xlnm.Print_Titles" localSheetId="2">'5-6'!$3:$6</definedName>
    <definedName name="_xlnm.Print_Area" localSheetId="0">'1-2'!$A$1:$BM$34</definedName>
    <definedName name="_xlnm.Print_Area" localSheetId="2">'5-6'!$A$1:$T$85</definedName>
  </definedNames>
  <calcPr fullCalcOnLoad="1"/>
</workbook>
</file>

<file path=xl/sharedStrings.xml><?xml version="1.0" encoding="utf-8"?>
<sst xmlns="http://schemas.openxmlformats.org/spreadsheetml/2006/main" count="416" uniqueCount="312">
  <si>
    <t>1. График учебного процесса</t>
  </si>
  <si>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</si>
  <si>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</si>
  <si>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</si>
  <si>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</si>
  <si>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</si>
  <si>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</si>
  <si>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</si>
  <si>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</si>
  <si>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</si>
  <si>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</si>
  <si>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III</t>
  </si>
  <si>
    <t>Ноябрь</t>
  </si>
  <si>
    <t>Август</t>
  </si>
  <si>
    <t>Курсы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</si>
  <si>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</si>
  <si>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</si>
  <si>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</si>
  <si>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</si>
  <si>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</si>
  <si>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</si>
  <si>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</si>
  <si>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</si>
  <si>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</si>
  <si>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Итого</t>
  </si>
  <si>
    <t>Обозначения:</t>
  </si>
  <si>
    <t>Каникулы</t>
  </si>
  <si>
    <t>Теоретическое обучение</t>
  </si>
  <si>
    <t>Промежуточная аттестация</t>
  </si>
  <si>
    <t>х</t>
  </si>
  <si>
    <t>:  :</t>
  </si>
  <si>
    <t>o</t>
  </si>
  <si>
    <t>3. План учебного процесса</t>
  </si>
  <si>
    <t>Индекс</t>
  </si>
  <si>
    <t>3 курс</t>
  </si>
  <si>
    <t>Всего</t>
  </si>
  <si>
    <t>2 курс</t>
  </si>
  <si>
    <t>Наименование</t>
  </si>
  <si>
    <t>№ п/п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</si>
  <si>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</si>
  <si>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</si>
  <si>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</si>
  <si>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</si>
  <si>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</si>
  <si>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Иностранный язык</t>
  </si>
  <si>
    <t>ОГСЭ.00</t>
  </si>
  <si>
    <t>Общий гуманитарный и социально-экономический цикл</t>
  </si>
  <si>
    <t>ОГСЭ.01</t>
  </si>
  <si>
    <t xml:space="preserve">История 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</si>
  <si>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</si>
  <si>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</si>
  <si>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</si>
  <si>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</si>
  <si>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</si>
  <si>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</si>
  <si>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ЕН.02</t>
  </si>
  <si>
    <t>П.00</t>
  </si>
  <si>
    <t xml:space="preserve">Профессиональный цикл </t>
  </si>
  <si>
    <t>ОП.00</t>
  </si>
  <si>
    <t>Общепрофессиональные дисциплины</t>
  </si>
  <si>
    <t>ПМ.00</t>
  </si>
  <si>
    <t>Профессиональные модули</t>
  </si>
  <si>
    <t>Наименование циклов, дисциплин, профессиональных модулей, МДК, практик</t>
  </si>
  <si>
    <t>самостоятельная работа</t>
  </si>
  <si>
    <t>лабораторных работ и практических занятий</t>
  </si>
  <si>
    <t xml:space="preserve">курсовых работ (проектов) </t>
  </si>
  <si>
    <t>учебная</t>
  </si>
  <si>
    <t>производственная  (по профилю специальности)</t>
  </si>
  <si>
    <t>Обучение по дисциплинаам и междисциплинарным курсам</t>
  </si>
  <si>
    <t>Учебная практика</t>
  </si>
  <si>
    <t>Производственная практика</t>
  </si>
  <si>
    <t>по профилю специальности</t>
  </si>
  <si>
    <t xml:space="preserve">преддипломная </t>
  </si>
  <si>
    <t xml:space="preserve">промежуточная аттестация </t>
  </si>
  <si>
    <t xml:space="preserve">Государственная (итоговая) аттестация </t>
  </si>
  <si>
    <t>Учебный план</t>
  </si>
  <si>
    <t xml:space="preserve">по специальности  среднего профессионального образования </t>
  </si>
  <si>
    <t>по программе базовой подготовки</t>
  </si>
  <si>
    <t>Форма обучения - очная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</si>
  <si>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</si>
  <si>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</si>
  <si>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Производственная практика (преддипломная) </t>
  </si>
  <si>
    <t>Государственная (итоговая) аттестация</t>
  </si>
  <si>
    <t>═</t>
  </si>
  <si>
    <t xml:space="preserve">2. Сводные данные по бюджету времени (в неделях)
</t>
  </si>
  <si>
    <t>Подготовка к государственной (итоговой) аттестации</t>
  </si>
  <si>
    <t>∆</t>
  </si>
  <si>
    <t>: :</t>
  </si>
  <si>
    <t>Основы философии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</si>
  <si>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</si>
  <si>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</si>
  <si>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</si>
  <si>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</si>
  <si>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</si>
  <si>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</si>
  <si>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</si>
  <si>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</si>
  <si>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</si>
  <si>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</si>
  <si>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ПМ.01</t>
  </si>
  <si>
    <t>МДК.01.01</t>
  </si>
  <si>
    <t>МДК.01.02</t>
  </si>
  <si>
    <t>ПП.01</t>
  </si>
  <si>
    <t>Производственная практика (по профилю специальности)</t>
  </si>
  <si>
    <t>ПМ.02</t>
  </si>
  <si>
    <t>МДК.02.01</t>
  </si>
  <si>
    <t>ПП.02</t>
  </si>
  <si>
    <t>ПМ.03</t>
  </si>
  <si>
    <t>Производственная практика (преддипломная)</t>
  </si>
  <si>
    <t>ПДП</t>
  </si>
  <si>
    <t>К.00</t>
  </si>
  <si>
    <t>1.Программа базовой подготовки</t>
  </si>
  <si>
    <t xml:space="preserve">1.1. Выпускная квалификационная работа </t>
  </si>
  <si>
    <t>ГИА.00</t>
  </si>
  <si>
    <t>ГИА.01</t>
  </si>
  <si>
    <t>ГИА.02</t>
  </si>
  <si>
    <t>Практика (час.)</t>
  </si>
  <si>
    <t>Всего:</t>
  </si>
  <si>
    <t>4 нед.</t>
  </si>
  <si>
    <t>6 нед.</t>
  </si>
  <si>
    <t xml:space="preserve">экзамен </t>
  </si>
  <si>
    <t>зачет</t>
  </si>
  <si>
    <t>Формы промежуточной аттестации  (семестр)</t>
  </si>
  <si>
    <t>Кабинеты:</t>
  </si>
  <si>
    <t>Лаборатории:</t>
  </si>
  <si>
    <t>Мастерские:</t>
  </si>
  <si>
    <t>Спортивный комплекс:</t>
  </si>
  <si>
    <t>Спортивныый зал</t>
  </si>
  <si>
    <t>Стрелковый тир (в любой модификации, включая электронный) или место для стрельбы</t>
  </si>
  <si>
    <t>Залы:</t>
  </si>
  <si>
    <t xml:space="preserve">Библиотека, читальный зал с выходом в сеть Интернет </t>
  </si>
  <si>
    <t>Актовый зал</t>
  </si>
  <si>
    <t xml:space="preserve">                                               </t>
  </si>
  <si>
    <t>Распределение обязательной нагрузки по курсам и семестрам                                              (час. в семестр)</t>
  </si>
  <si>
    <t>Подготовка  выпускной квалификационной работы                                                                                                                                                                                                                       с 18.05 по 14.06 (4 недели)</t>
  </si>
  <si>
    <t>Защита выпускной квалификационной работы                                                                                                                                                                                                             с 15.06 по 28.06 (2 недели)</t>
  </si>
  <si>
    <t>ОП.10</t>
  </si>
  <si>
    <t>МДК.02.02</t>
  </si>
  <si>
    <t>УП.02</t>
  </si>
  <si>
    <t>МДК.03.01</t>
  </si>
  <si>
    <t>МДК.03.02</t>
  </si>
  <si>
    <t>ПП.03</t>
  </si>
  <si>
    <t>ПМ.04</t>
  </si>
  <si>
    <t>Тренажеры, тренажерные комплексы:</t>
  </si>
  <si>
    <t>Тренажерный зал общефизической подготовки</t>
  </si>
  <si>
    <t>5. Перечень лабораторий, кабинетов, мастерских и др.</t>
  </si>
  <si>
    <t>Семестр</t>
  </si>
  <si>
    <t>Недель</t>
  </si>
  <si>
    <t>УП.00</t>
  </si>
  <si>
    <t>ПП.00</t>
  </si>
  <si>
    <t>ПДП.00</t>
  </si>
  <si>
    <t>4. Учебная и производственная практика</t>
  </si>
  <si>
    <t>Безопасности жизнедеятельности</t>
  </si>
  <si>
    <t>занятия на уроках</t>
  </si>
  <si>
    <t>Математика</t>
  </si>
  <si>
    <t>Информатика</t>
  </si>
  <si>
    <t>Инженерная графика</t>
  </si>
  <si>
    <t>Техническая механика</t>
  </si>
  <si>
    <t>Электротехника и электроника</t>
  </si>
  <si>
    <t>Материаловедение</t>
  </si>
  <si>
    <t>Основы металлургического производства</t>
  </si>
  <si>
    <t>Теплотехника</t>
  </si>
  <si>
    <t>Химические и физико-химические методы анализа</t>
  </si>
  <si>
    <t>Физическая культура</t>
  </si>
  <si>
    <t>Квалификация -   51.Техник</t>
  </si>
  <si>
    <t>Метрология, стандартизация и сертификация</t>
  </si>
  <si>
    <t>Менеджмент</t>
  </si>
  <si>
    <t>ОП.11</t>
  </si>
  <si>
    <t>ОП.12</t>
  </si>
  <si>
    <t>Основы экономики организации</t>
  </si>
  <si>
    <t>Правовое обеспечение профессиональной деятельности</t>
  </si>
  <si>
    <t>Планирование и организация работы цеха обработки металлов давлением</t>
  </si>
  <si>
    <t>Оборудование цеха обработки металлов давлением, наладка и контроль за его работой</t>
  </si>
  <si>
    <t>Основы проектирования цеха обработки металлов давлением и его грузопотоки</t>
  </si>
  <si>
    <t>Планирование, организация производства и экономика цеха обработки металлов давлением</t>
  </si>
  <si>
    <t>Оборудование цехов обработки металлов давлением</t>
  </si>
  <si>
    <t>Электрооборудование цехов обработки металлов давлением</t>
  </si>
  <si>
    <t>Подготовка и ведение технологического процесса обработки металлов давлением</t>
  </si>
  <si>
    <t>Теория обработки металлов давлением</t>
  </si>
  <si>
    <t>Технологические процессы обработки металлов давлением</t>
  </si>
  <si>
    <t>МДК.03.03</t>
  </si>
  <si>
    <t>Термическая обработка металлов и сплавов</t>
  </si>
  <si>
    <t>Контроль за соблюдением технологии производства и качеством выпускаемой продукции</t>
  </si>
  <si>
    <t>МДК.04.01</t>
  </si>
  <si>
    <t>МДК.04.02</t>
  </si>
  <si>
    <t>МДК.04.03</t>
  </si>
  <si>
    <t>Автоматизация технологических процессов</t>
  </si>
  <si>
    <t>Информационные технологии в профессиональной деятельности</t>
  </si>
  <si>
    <t>Метрологическое обеспечение</t>
  </si>
  <si>
    <t>ПМ.05</t>
  </si>
  <si>
    <t>МДК.05.01</t>
  </si>
  <si>
    <t>МДК.05.02</t>
  </si>
  <si>
    <t>Обеспечение экологической и промышленной безопасности</t>
  </si>
  <si>
    <t>Экология металлургического производства</t>
  </si>
  <si>
    <t>Промышленная безопасность и охрана труда</t>
  </si>
  <si>
    <t>ПМ.06</t>
  </si>
  <si>
    <t>Выполнение работ по одной или нескольким профессиям рабочих, должностям служащих</t>
  </si>
  <si>
    <t>1 семестр 16 недель</t>
  </si>
  <si>
    <t>4 курс</t>
  </si>
  <si>
    <t>Экологические основы природопользования</t>
  </si>
  <si>
    <t>Основы права</t>
  </si>
  <si>
    <t>Русский язык и культура речи</t>
  </si>
  <si>
    <t>Основы социологии и политологии</t>
  </si>
  <si>
    <t>Нормативный срок обучения - 3 года 10 месяцев</t>
  </si>
  <si>
    <t>на базе основного общего образования</t>
  </si>
  <si>
    <t>Социальная психология</t>
  </si>
  <si>
    <t>История донского края</t>
  </si>
  <si>
    <t>дифференцированный зачет</t>
  </si>
  <si>
    <t xml:space="preserve">Другие формы контроля </t>
  </si>
  <si>
    <t>3,4,5,6,7</t>
  </si>
  <si>
    <t>3. План учебного процесса 1 курса (прием на базе основного общего образования)</t>
  </si>
  <si>
    <t>1 курс</t>
  </si>
  <si>
    <t>2
 семестр 23
 недель</t>
  </si>
  <si>
    <t xml:space="preserve">3 
семестр </t>
  </si>
  <si>
    <t>О.00</t>
  </si>
  <si>
    <t>Общеобразовательный цикл</t>
  </si>
  <si>
    <t>Русский язык</t>
  </si>
  <si>
    <t>Литература</t>
  </si>
  <si>
    <t>История</t>
  </si>
  <si>
    <t>География</t>
  </si>
  <si>
    <t>Физика</t>
  </si>
  <si>
    <t>Химия</t>
  </si>
  <si>
    <t>Биология</t>
  </si>
  <si>
    <t>Экология</t>
  </si>
  <si>
    <t>Основы безопасности жизнедеятельности</t>
  </si>
  <si>
    <t>МДК.06.01</t>
  </si>
  <si>
    <t>УП.03</t>
  </si>
  <si>
    <t>ПП.04</t>
  </si>
  <si>
    <t>ПП.05</t>
  </si>
  <si>
    <t>22.02.05 Обработка металлов давлением</t>
  </si>
  <si>
    <t>Гуманитарных и социально-экономических дисциплин</t>
  </si>
  <si>
    <t>Математики</t>
  </si>
  <si>
    <t>Информатики и информационных технологий</t>
  </si>
  <si>
    <t>Инженерной графики</t>
  </si>
  <si>
    <t>Технической механики</t>
  </si>
  <si>
    <t>Теплотехники</t>
  </si>
  <si>
    <t>Технологии производства</t>
  </si>
  <si>
    <t>Оборудования цехов обработки металлов давлением</t>
  </si>
  <si>
    <t>Метрологии, стандартизации и сертификации</t>
  </si>
  <si>
    <t>Экономики отрасли, менеджмента и правового обеспечения профессиональной деятельности</t>
  </si>
  <si>
    <t>Технологических процессов обработки металлов давлением</t>
  </si>
  <si>
    <t>Электротехники и электроники</t>
  </si>
  <si>
    <t>Экологии металлургического производства</t>
  </si>
  <si>
    <t>Промышленной безопасности и охраны труда</t>
  </si>
  <si>
    <t>Материаловедения</t>
  </si>
  <si>
    <t>Автоматизации производства</t>
  </si>
  <si>
    <t>Обработки металлов давлением</t>
  </si>
  <si>
    <t>Термической обработки металлов и сплавов</t>
  </si>
  <si>
    <t>Электрооборудования цехов обработки металлов давлением</t>
  </si>
  <si>
    <t>Слесарно-механические</t>
  </si>
  <si>
    <t>Уроки карьеры</t>
  </si>
  <si>
    <t>Физическая культура **</t>
  </si>
  <si>
    <t>Технология</t>
  </si>
  <si>
    <t>дисциплин и МДК</t>
  </si>
  <si>
    <t>учебной практики</t>
  </si>
  <si>
    <t>производственной практики/ преддипломная практика</t>
  </si>
  <si>
    <t>экзаменов</t>
  </si>
  <si>
    <t>дифференцированных зачетов</t>
  </si>
  <si>
    <t>зачетов</t>
  </si>
  <si>
    <r>
      <rPr>
        <b/>
        <sz val="9"/>
        <rFont val="Times New Roman"/>
        <family val="1"/>
      </rPr>
      <t xml:space="preserve">Консультации </t>
    </r>
    <r>
      <rPr>
        <sz val="9"/>
        <rFont val="Times New Roman"/>
        <family val="1"/>
      </rPr>
      <t>для обучающихся: 4 часа на одного обучающегося на каждый учебный год</t>
    </r>
  </si>
  <si>
    <t>курсовых работ (проектов)</t>
  </si>
  <si>
    <t>Всего часов обучения по циклам ППССЗ</t>
  </si>
  <si>
    <t>ПП.06</t>
  </si>
  <si>
    <t>144/4 нед.</t>
  </si>
  <si>
    <t xml:space="preserve">4  семестр </t>
  </si>
  <si>
    <t>5   семестр</t>
  </si>
  <si>
    <t xml:space="preserve">6  семестр </t>
  </si>
  <si>
    <t>ОУД.01</t>
  </si>
  <si>
    <t>Предметная область "Филология"</t>
  </si>
  <si>
    <t>ОУДб.01.01</t>
  </si>
  <si>
    <t>ОУДб.01.02</t>
  </si>
  <si>
    <t>ОУД.02</t>
  </si>
  <si>
    <t>Предметная область "Иностранный язык"</t>
  </si>
  <si>
    <t>ОУДб.02.01</t>
  </si>
  <si>
    <t>ОУД.03</t>
  </si>
  <si>
    <t>Предметная область "Математика и информатика"</t>
  </si>
  <si>
    <t>ОУДп.03.01</t>
  </si>
  <si>
    <t>ОУДп.03.02</t>
  </si>
  <si>
    <t>ОУД.04</t>
  </si>
  <si>
    <t>Предметная область "Общественные науки"</t>
  </si>
  <si>
    <t>ОУДб.04.01</t>
  </si>
  <si>
    <t>ОУДб.04.02</t>
  </si>
  <si>
    <t>ОУДб.04.03</t>
  </si>
  <si>
    <t>ОУД.05</t>
  </si>
  <si>
    <t>Предметная область "Естественные науки"</t>
  </si>
  <si>
    <t>ОУДп.05.01</t>
  </si>
  <si>
    <t>ОУДб.05.02</t>
  </si>
  <si>
    <t>ОУДб.05.03</t>
  </si>
  <si>
    <t>ОУД.06</t>
  </si>
  <si>
    <t>Предметная область "Физическая культура, экология и основы безопасности жизнедеятельности"</t>
  </si>
  <si>
    <t>ОУДб.06.01</t>
  </si>
  <si>
    <t>ОУДб.06.02</t>
  </si>
  <si>
    <t>ОУДб.06.03</t>
  </si>
  <si>
    <t>ОУД.07</t>
  </si>
  <si>
    <t>Предметная область "Технология"</t>
  </si>
  <si>
    <t>ОУД.07.01</t>
  </si>
  <si>
    <t>Индивидуальный проект</t>
  </si>
  <si>
    <t>** - Физическая культура предусматривает 2 часа в неделю обязательных занятий и 2 часа самостоятельной работы (за счет различных форм внеаудиторных занятий в спортивных клубах, секциях с преподавателями ОУ)</t>
  </si>
  <si>
    <t>Информационных технологий для курсового и дипломного проектирования</t>
  </si>
  <si>
    <t>Вычислительной техники</t>
  </si>
  <si>
    <t>Освоение основных профессиональных приемов по профессии рабочего Вальцовщик стана горячего проката труб</t>
  </si>
  <si>
    <t>3 семестр 16 недель</t>
  </si>
  <si>
    <t>4
 семестр 19
 недель</t>
  </si>
  <si>
    <t>5
семестр 16 
недель</t>
  </si>
  <si>
    <t>6 семестр 19 недель</t>
  </si>
  <si>
    <t>7 семестр 18 недель</t>
  </si>
  <si>
    <t>8
 семестр 0         недель</t>
  </si>
  <si>
    <t>Математика (включая алгебру и начала математического анализа, геометрию)</t>
  </si>
  <si>
    <t>Обществознание (вкл. экономику и право)</t>
  </si>
  <si>
    <t>ОУДб.05.04</t>
  </si>
  <si>
    <t>Астрономия</t>
  </si>
  <si>
    <t>УТВЕРЖДАЮ:                                                                                                                                                                                                                                                     И.о.директора ГБПОУ  РО "Таганрогского металлургического техникума" ________________________________       Л.И. Прорерва
" 31 " августа  2018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</si>
</sst>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"/>
      <family val="0"/>
    </font>
    <font>
      <sz val="7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Arial Cyr"/>
      <family val="0"/>
    </font>
    <font>
      <u val="single"/>
      <sz val="12.5"/>
      <color indexed="12"/>
      <name val="Arial"/>
      <family val="2"/>
    </font>
    <font>
      <u val="single"/>
      <sz val="12.5"/>
      <color indexed="36"/>
      <name val="Arial"/>
      <family val="2"/>
    </font>
    <font>
      <b/>
      <sz val="8"/>
      <name val="Arial Cyr"/>
      <family val="0"/>
    </font>
    <font>
      <sz val="8"/>
      <name val="Arial Cyr"/>
      <family val="2"/>
    </font>
    <font>
      <b/>
      <sz val="9"/>
      <name val="Arial"/>
      <family val="2"/>
    </font>
    <font>
      <sz val="9"/>
      <name val="Arial Cyr"/>
      <family val="0"/>
    </font>
    <font>
      <b/>
      <i/>
      <sz val="9"/>
      <name val="Times New Roman"/>
      <family val="1"/>
    </font>
    <font>
      <b/>
      <sz val="16"/>
      <name val="Times New Roman"/>
      <family val="1"/>
    </font>
    <font>
      <sz val="8"/>
      <color indexed="10"/>
      <name val="Arial Cyr"/>
      <family val="2"/>
    </font>
    <font>
      <b/>
      <sz val="8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4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329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13" xfId="0" applyNumberFormat="1" applyFont="1" applyFill="1" applyBorder="1" applyAlignment="1" applyProtection="1">
      <alignment horizontal="left" vertical="top"/>
      <protection/>
    </xf>
    <xf numFmtId="0" fontId="1" fillId="0" borderId="14" xfId="0" applyNumberFormat="1" applyFont="1" applyFill="1" applyBorder="1" applyAlignment="1" applyProtection="1">
      <alignment horizontal="left" vertical="top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/>
      <protection/>
    </xf>
    <xf numFmtId="0" fontId="7" fillId="0" borderId="22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23" xfId="0" applyNumberFormat="1" applyFont="1" applyFill="1" applyBorder="1" applyAlignment="1" applyProtection="1">
      <alignment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7" fillId="0" borderId="25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 horizontal="left" vertical="top"/>
      <protection/>
    </xf>
    <xf numFmtId="0" fontId="7" fillId="0" borderId="12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textRotation="90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10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horizontal="left" vertical="top"/>
      <protection/>
    </xf>
    <xf numFmtId="0" fontId="4" fillId="0" borderId="26" xfId="0" applyNumberFormat="1" applyFont="1" applyFill="1" applyBorder="1" applyAlignment="1" applyProtection="1">
      <alignment horizontal="center" vertical="top"/>
      <protection/>
    </xf>
    <xf numFmtId="0" fontId="4" fillId="0" borderId="27" xfId="0" applyNumberFormat="1" applyFont="1" applyFill="1" applyBorder="1" applyAlignment="1" applyProtection="1">
      <alignment horizontal="center" vertical="top"/>
      <protection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1" fillId="0" borderId="29" xfId="0" applyNumberFormat="1" applyFont="1" applyFill="1" applyBorder="1" applyAlignment="1" applyProtection="1">
      <alignment horizontal="left" vertical="top"/>
      <protection/>
    </xf>
    <xf numFmtId="0" fontId="4" fillId="0" borderId="11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3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31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32" xfId="0" applyNumberFormat="1" applyFont="1" applyFill="1" applyBorder="1" applyAlignment="1" applyProtection="1">
      <alignment horizontal="center"/>
      <protection/>
    </xf>
    <xf numFmtId="0" fontId="7" fillId="0" borderId="17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7" fillId="0" borderId="23" xfId="0" applyNumberFormat="1" applyFont="1" applyFill="1" applyBorder="1" applyAlignment="1" applyProtection="1">
      <alignment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3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22" xfId="0" applyNumberFormat="1" applyFont="1" applyFill="1" applyBorder="1" applyAlignment="1" applyProtection="1">
      <alignment horizontal="center" vertical="top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/>
      <protection/>
    </xf>
    <xf numFmtId="0" fontId="7" fillId="0" borderId="33" xfId="0" applyNumberFormat="1" applyFont="1" applyFill="1" applyBorder="1" applyAlignment="1" applyProtection="1">
      <alignment horizontal="center" vertical="top"/>
      <protection/>
    </xf>
    <xf numFmtId="0" fontId="7" fillId="0" borderId="18" xfId="0" applyNumberFormat="1" applyFont="1" applyFill="1" applyBorder="1" applyAlignment="1" applyProtection="1">
      <alignment horizontal="center" vertical="top"/>
      <protection/>
    </xf>
    <xf numFmtId="0" fontId="7" fillId="0" borderId="36" xfId="0" applyNumberFormat="1" applyFont="1" applyFill="1" applyBorder="1" applyAlignment="1" applyProtection="1">
      <alignment horizontal="center" vertical="top"/>
      <protection/>
    </xf>
    <xf numFmtId="0" fontId="5" fillId="0" borderId="2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3" xfId="0" applyNumberFormat="1" applyFont="1" applyFill="1" applyBorder="1" applyAlignment="1" applyProtection="1">
      <alignment vertical="top" wrapText="1"/>
      <protection/>
    </xf>
    <xf numFmtId="0" fontId="5" fillId="0" borderId="33" xfId="0" applyNumberFormat="1" applyFont="1" applyFill="1" applyBorder="1" applyAlignment="1" applyProtection="1">
      <alignment horizontal="left" vertical="top" wrapText="1"/>
      <protection/>
    </xf>
    <xf numFmtId="0" fontId="5" fillId="0" borderId="37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left" vertical="top"/>
      <protection/>
    </xf>
    <xf numFmtId="0" fontId="1" fillId="0" borderId="39" xfId="0" applyNumberFormat="1" applyFont="1" applyFill="1" applyBorder="1" applyAlignment="1" applyProtection="1">
      <alignment horizontal="left" vertical="top"/>
      <protection/>
    </xf>
    <xf numFmtId="0" fontId="1" fillId="0" borderId="40" xfId="0" applyNumberFormat="1" applyFont="1" applyFill="1" applyBorder="1" applyAlignment="1" applyProtection="1">
      <alignment horizontal="left" vertical="top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1" fillId="0" borderId="29" xfId="0" applyNumberFormat="1" applyFont="1" applyFill="1" applyBorder="1" applyAlignment="1" applyProtection="1">
      <alignment horizontal="center"/>
      <protection/>
    </xf>
    <xf numFmtId="49" fontId="17" fillId="4" borderId="10" xfId="0" applyNumberFormat="1" applyFont="1" applyFill="1" applyBorder="1" applyAlignment="1" applyProtection="1">
      <alignment horizontal="left" vertical="top" wrapText="1"/>
      <protection/>
    </xf>
    <xf numFmtId="49" fontId="17" fillId="4" borderId="29" xfId="0" applyNumberFormat="1" applyFont="1" applyFill="1" applyBorder="1" applyAlignment="1" applyProtection="1">
      <alignment horizontal="left" vertical="top" wrapText="1"/>
      <protection/>
    </xf>
    <xf numFmtId="49" fontId="16" fillId="4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7" fillId="32" borderId="10" xfId="0" applyNumberFormat="1" applyFont="1" applyFill="1" applyBorder="1" applyAlignment="1" applyProtection="1">
      <alignment horizontal="center" vertical="top"/>
      <protection/>
    </xf>
    <xf numFmtId="49" fontId="16" fillId="4" borderId="29" xfId="0" applyNumberFormat="1" applyFont="1" applyFill="1" applyBorder="1" applyAlignment="1" applyProtection="1">
      <alignment horizontal="left" vertical="top" wrapText="1"/>
      <protection/>
    </xf>
    <xf numFmtId="0" fontId="6" fillId="0" borderId="41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19" fillId="0" borderId="10" xfId="0" applyNumberFormat="1" applyFont="1" applyFill="1" applyBorder="1" applyAlignment="1" applyProtection="1">
      <alignment horizontal="left" vertical="top" wrapText="1"/>
      <protection/>
    </xf>
    <xf numFmtId="49" fontId="17" fillId="0" borderId="29" xfId="0" applyNumberFormat="1" applyFont="1" applyFill="1" applyBorder="1" applyAlignment="1" applyProtection="1">
      <alignment horizontal="left" vertical="center"/>
      <protection hidden="1"/>
    </xf>
    <xf numFmtId="49" fontId="17" fillId="0" borderId="10" xfId="0" applyNumberFormat="1" applyFont="1" applyFill="1" applyBorder="1" applyAlignment="1" applyProtection="1">
      <alignment horizontal="center" vertical="center" shrinkToFit="1"/>
      <protection/>
    </xf>
    <xf numFmtId="1" fontId="17" fillId="0" borderId="29" xfId="0" applyNumberFormat="1" applyFont="1" applyFill="1" applyBorder="1" applyAlignment="1" applyProtection="1">
      <alignment horizontal="center" vertical="center" shrinkToFit="1"/>
      <protection/>
    </xf>
    <xf numFmtId="49" fontId="17" fillId="0" borderId="10" xfId="0" applyNumberFormat="1" applyFont="1" applyFill="1" applyBorder="1" applyAlignment="1" applyProtection="1">
      <alignment horizontal="left" vertical="center"/>
      <protection hidden="1"/>
    </xf>
    <xf numFmtId="49" fontId="17" fillId="0" borderId="10" xfId="0" applyNumberFormat="1" applyFont="1" applyFill="1" applyBorder="1" applyAlignment="1" applyProtection="1">
      <alignment horizontal="left" vertical="top" wrapText="1"/>
      <protection/>
    </xf>
    <xf numFmtId="1" fontId="17" fillId="0" borderId="10" xfId="0" applyNumberFormat="1" applyFont="1" applyFill="1" applyBorder="1" applyAlignment="1" applyProtection="1">
      <alignment horizontal="center" vertical="center" shrinkToFit="1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1" fontId="17" fillId="0" borderId="15" xfId="0" applyNumberFormat="1" applyFont="1" applyFill="1" applyBorder="1" applyAlignment="1" applyProtection="1">
      <alignment horizontal="center" vertical="center" shrinkToFit="1"/>
      <protection/>
    </xf>
    <xf numFmtId="0" fontId="7" fillId="0" borderId="29" xfId="0" applyNumberFormat="1" applyFont="1" applyFill="1" applyBorder="1" applyAlignment="1" applyProtection="1">
      <alignment horizontal="center" vertical="top"/>
      <protection/>
    </xf>
    <xf numFmtId="0" fontId="6" fillId="0" borderId="29" xfId="0" applyNumberFormat="1" applyFont="1" applyFill="1" applyBorder="1" applyAlignment="1" applyProtection="1">
      <alignment horizontal="center" vertical="top"/>
      <protection/>
    </xf>
    <xf numFmtId="0" fontId="10" fillId="0" borderId="4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" borderId="10" xfId="0" applyNumberFormat="1" applyFont="1" applyFill="1" applyBorder="1" applyAlignment="1" applyProtection="1">
      <alignment horizontal="center" vertical="top"/>
      <protection/>
    </xf>
    <xf numFmtId="0" fontId="6" fillId="3" borderId="10" xfId="0" applyNumberFormat="1" applyFont="1" applyFill="1" applyBorder="1" applyAlignment="1" applyProtection="1">
      <alignment horizontal="center" vertical="top"/>
      <protection/>
    </xf>
    <xf numFmtId="0" fontId="6" fillId="2" borderId="10" xfId="0" applyNumberFormat="1" applyFont="1" applyFill="1" applyBorder="1" applyAlignment="1" applyProtection="1">
      <alignment horizontal="center" vertical="top"/>
      <protection/>
    </xf>
    <xf numFmtId="0" fontId="7" fillId="3" borderId="10" xfId="0" applyNumberFormat="1" applyFont="1" applyFill="1" applyBorder="1" applyAlignment="1" applyProtection="1">
      <alignment horizontal="left" vertical="top"/>
      <protection/>
    </xf>
    <xf numFmtId="0" fontId="3" fillId="3" borderId="10" xfId="0" applyNumberFormat="1" applyFont="1" applyFill="1" applyBorder="1" applyAlignment="1" applyProtection="1">
      <alignment horizontal="right" vertical="top" wrapText="1"/>
      <protection/>
    </xf>
    <xf numFmtId="0" fontId="7" fillId="3" borderId="10" xfId="0" applyNumberFormat="1" applyFont="1" applyFill="1" applyBorder="1" applyAlignment="1" applyProtection="1">
      <alignment horizontal="center" vertical="top" wrapText="1"/>
      <protection/>
    </xf>
    <xf numFmtId="0" fontId="7" fillId="3" borderId="10" xfId="0" applyNumberFormat="1" applyFont="1" applyFill="1" applyBorder="1" applyAlignment="1" applyProtection="1">
      <alignment horizontal="center" vertical="top"/>
      <protection/>
    </xf>
    <xf numFmtId="0" fontId="20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 applyProtection="1">
      <alignment vertical="top" wrapText="1"/>
      <protection/>
    </xf>
    <xf numFmtId="0" fontId="10" fillId="0" borderId="19" xfId="0" applyNumberFormat="1" applyFont="1" applyFill="1" applyBorder="1" applyAlignment="1" applyProtection="1">
      <alignment horizontal="center"/>
      <protection/>
    </xf>
    <xf numFmtId="0" fontId="10" fillId="0" borderId="38" xfId="0" applyNumberFormat="1" applyFont="1" applyFill="1" applyBorder="1" applyAlignment="1" applyProtection="1">
      <alignment horizontal="center"/>
      <protection/>
    </xf>
    <xf numFmtId="0" fontId="10" fillId="0" borderId="13" xfId="0" applyNumberFormat="1" applyFont="1" applyFill="1" applyBorder="1" applyAlignment="1" applyProtection="1">
      <alignment horizontal="center"/>
      <protection/>
    </xf>
    <xf numFmtId="0" fontId="10" fillId="0" borderId="35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16" fillId="0" borderId="20" xfId="0" applyNumberFormat="1" applyFont="1" applyBorder="1" applyAlignment="1" applyProtection="1">
      <alignment horizontal="left" vertical="center"/>
      <protection hidden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17" fillId="0" borderId="29" xfId="0" applyNumberFormat="1" applyFont="1" applyFill="1" applyBorder="1" applyAlignment="1" applyProtection="1">
      <alignment horizontal="left" vertical="top" wrapText="1"/>
      <protection/>
    </xf>
    <xf numFmtId="49" fontId="17" fillId="0" borderId="29" xfId="0" applyNumberFormat="1" applyFont="1" applyFill="1" applyBorder="1" applyAlignment="1" applyProtection="1">
      <alignment horizontal="center" vertical="center" shrinkToFit="1"/>
      <protection/>
    </xf>
    <xf numFmtId="49" fontId="22" fillId="0" borderId="29" xfId="0" applyNumberFormat="1" applyFont="1" applyFill="1" applyBorder="1" applyAlignment="1" applyProtection="1">
      <alignment horizontal="center" vertical="center" shrinkToFit="1"/>
      <protection/>
    </xf>
    <xf numFmtId="49" fontId="17" fillId="0" borderId="29" xfId="0" applyNumberFormat="1" applyFont="1" applyFill="1" applyBorder="1" applyAlignment="1" applyProtection="1">
      <alignment horizontal="center" vertical="center" shrinkToFit="1"/>
      <protection/>
    </xf>
    <xf numFmtId="49" fontId="17" fillId="0" borderId="10" xfId="0" applyNumberFormat="1" applyFont="1" applyFill="1" applyBorder="1" applyAlignment="1" applyProtection="1">
      <alignment horizontal="left" vertical="top" wrapText="1"/>
      <protection/>
    </xf>
    <xf numFmtId="49" fontId="17" fillId="0" borderId="10" xfId="0" applyNumberFormat="1" applyFont="1" applyFill="1" applyBorder="1" applyAlignment="1" applyProtection="1">
      <alignment horizontal="center" vertical="center" shrinkToFit="1"/>
      <protection/>
    </xf>
    <xf numFmtId="49" fontId="22" fillId="0" borderId="10" xfId="0" applyNumberFormat="1" applyFont="1" applyFill="1" applyBorder="1" applyAlignment="1" applyProtection="1">
      <alignment horizontal="center" vertical="center" shrinkToFit="1"/>
      <protection/>
    </xf>
    <xf numFmtId="0" fontId="17" fillId="0" borderId="10" xfId="0" applyNumberFormat="1" applyFont="1" applyFill="1" applyBorder="1" applyAlignment="1" applyProtection="1">
      <alignment horizontal="center" vertical="center" shrinkToFit="1"/>
      <protection/>
    </xf>
    <xf numFmtId="49" fontId="17" fillId="0" borderId="15" xfId="0" applyNumberFormat="1" applyFont="1" applyFill="1" applyBorder="1" applyAlignment="1" applyProtection="1">
      <alignment horizontal="center" vertical="center" shrinkToFit="1"/>
      <protection/>
    </xf>
    <xf numFmtId="49" fontId="22" fillId="0" borderId="15" xfId="0" applyNumberFormat="1" applyFont="1" applyFill="1" applyBorder="1" applyAlignment="1" applyProtection="1">
      <alignment horizontal="center" vertical="center" shrinkToFit="1"/>
      <protection/>
    </xf>
    <xf numFmtId="0" fontId="17" fillId="0" borderId="15" xfId="0" applyNumberFormat="1" applyFont="1" applyFill="1" applyBorder="1" applyAlignment="1" applyProtection="1">
      <alignment horizontal="center" vertical="center" shrinkToFit="1"/>
      <protection/>
    </xf>
    <xf numFmtId="0" fontId="17" fillId="0" borderId="29" xfId="0" applyNumberFormat="1" applyFont="1" applyFill="1" applyBorder="1" applyAlignment="1" applyProtection="1">
      <alignment horizontal="center" vertical="center" shrinkToFit="1"/>
      <protection/>
    </xf>
    <xf numFmtId="49" fontId="17" fillId="0" borderId="15" xfId="0" applyNumberFormat="1" applyFont="1" applyFill="1" applyBorder="1" applyAlignment="1" applyProtection="1">
      <alignment horizontal="center" vertical="center" shrinkToFit="1"/>
      <protection/>
    </xf>
    <xf numFmtId="0" fontId="17" fillId="0" borderId="10" xfId="0" applyNumberFormat="1" applyFont="1" applyFill="1" applyBorder="1" applyAlignment="1" applyProtection="1">
      <alignment horizontal="center" vertical="center" shrinkToFit="1"/>
      <protection/>
    </xf>
    <xf numFmtId="1" fontId="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29" xfId="0" applyNumberFormat="1" applyFont="1" applyFill="1" applyBorder="1" applyAlignment="1" applyProtection="1">
      <alignment horizontal="center" vertical="center" shrinkToFit="1"/>
      <protection/>
    </xf>
    <xf numFmtId="0" fontId="17" fillId="0" borderId="15" xfId="0" applyNumberFormat="1" applyFont="1" applyFill="1" applyBorder="1" applyAlignment="1" applyProtection="1">
      <alignment horizontal="center" vertical="center" shrinkToFit="1"/>
      <protection/>
    </xf>
    <xf numFmtId="1" fontId="6" fillId="33" borderId="15" xfId="0" applyNumberFormat="1" applyFont="1" applyFill="1" applyBorder="1" applyAlignment="1" applyProtection="1">
      <alignment horizontal="center" vertical="top"/>
      <protection/>
    </xf>
    <xf numFmtId="1" fontId="16" fillId="34" borderId="41" xfId="0" applyNumberFormat="1" applyFont="1" applyFill="1" applyBorder="1" applyAlignment="1" applyProtection="1">
      <alignment horizontal="center" vertical="center" shrinkToFit="1"/>
      <protection hidden="1"/>
    </xf>
    <xf numFmtId="1" fontId="23" fillId="34" borderId="41" xfId="0" applyNumberFormat="1" applyFont="1" applyFill="1" applyBorder="1" applyAlignment="1" applyProtection="1">
      <alignment horizontal="center" vertical="center" shrinkToFit="1"/>
      <protection hidden="1"/>
    </xf>
    <xf numFmtId="1" fontId="16" fillId="34" borderId="41" xfId="0" applyNumberFormat="1" applyFont="1" applyFill="1" applyBorder="1" applyAlignment="1" applyProtection="1">
      <alignment horizontal="center" vertical="center" shrinkToFit="1"/>
      <protection hidden="1"/>
    </xf>
    <xf numFmtId="0" fontId="6" fillId="33" borderId="15" xfId="0" applyNumberFormat="1" applyFont="1" applyFill="1" applyBorder="1" applyAlignment="1" applyProtection="1">
      <alignment horizontal="center" vertical="top"/>
      <protection/>
    </xf>
    <xf numFmtId="49" fontId="16" fillId="34" borderId="41" xfId="0" applyNumberFormat="1" applyFont="1" applyFill="1" applyBorder="1" applyAlignment="1" applyProtection="1">
      <alignment horizontal="left" vertical="center"/>
      <protection hidden="1"/>
    </xf>
    <xf numFmtId="49" fontId="16" fillId="34" borderId="41" xfId="0" applyNumberFormat="1" applyFont="1" applyFill="1" applyBorder="1" applyAlignment="1" applyProtection="1">
      <alignment horizontal="left" vertical="top" wrapText="1"/>
      <protection hidden="1"/>
    </xf>
    <xf numFmtId="0" fontId="6" fillId="34" borderId="41" xfId="0" applyNumberFormat="1" applyFont="1" applyFill="1" applyBorder="1" applyAlignment="1" applyProtection="1">
      <alignment horizontal="center" vertical="top"/>
      <protection/>
    </xf>
    <xf numFmtId="49" fontId="16" fillId="34" borderId="41" xfId="0" applyNumberFormat="1" applyFont="1" applyFill="1" applyBorder="1" applyAlignment="1" applyProtection="1">
      <alignment horizontal="left" vertical="center" wrapText="1"/>
      <protection hidden="1"/>
    </xf>
    <xf numFmtId="0" fontId="7" fillId="34" borderId="41" xfId="0" applyNumberFormat="1" applyFont="1" applyFill="1" applyBorder="1" applyAlignment="1" applyProtection="1">
      <alignment horizontal="center" vertical="top"/>
      <protection/>
    </xf>
    <xf numFmtId="1" fontId="6" fillId="34" borderId="41" xfId="0" applyNumberFormat="1" applyFont="1" applyFill="1" applyBorder="1" applyAlignment="1" applyProtection="1">
      <alignment horizontal="center" vertical="top"/>
      <protection/>
    </xf>
    <xf numFmtId="1" fontId="7" fillId="0" borderId="29" xfId="0" applyNumberFormat="1" applyFont="1" applyFill="1" applyBorder="1" applyAlignment="1" applyProtection="1">
      <alignment horizontal="center" vertical="top"/>
      <protection/>
    </xf>
    <xf numFmtId="49" fontId="17" fillId="0" borderId="17" xfId="0" applyNumberFormat="1" applyFont="1" applyFill="1" applyBorder="1" applyAlignment="1" applyProtection="1">
      <alignment horizontal="left" vertical="top" wrapText="1"/>
      <protection/>
    </xf>
    <xf numFmtId="49" fontId="17" fillId="0" borderId="17" xfId="0" applyNumberFormat="1" applyFont="1" applyFill="1" applyBorder="1" applyAlignment="1" applyProtection="1">
      <alignment horizontal="center" vertical="center" shrinkToFit="1"/>
      <protection/>
    </xf>
    <xf numFmtId="49" fontId="22" fillId="0" borderId="17" xfId="0" applyNumberFormat="1" applyFont="1" applyFill="1" applyBorder="1" applyAlignment="1" applyProtection="1">
      <alignment horizontal="center" vertical="center" shrinkToFit="1"/>
      <protection/>
    </xf>
    <xf numFmtId="0" fontId="17" fillId="0" borderId="17" xfId="0" applyNumberFormat="1" applyFont="1" applyFill="1" applyBorder="1" applyAlignment="1" applyProtection="1">
      <alignment horizontal="center" vertical="center" shrinkToFit="1"/>
      <protection/>
    </xf>
    <xf numFmtId="0" fontId="7" fillId="0" borderId="17" xfId="0" applyNumberFormat="1" applyFont="1" applyFill="1" applyBorder="1" applyAlignment="1" applyProtection="1">
      <alignment horizontal="center" vertical="top"/>
      <protection/>
    </xf>
    <xf numFmtId="1" fontId="17" fillId="0" borderId="17" xfId="0" applyNumberFormat="1" applyFont="1" applyFill="1" applyBorder="1" applyAlignment="1" applyProtection="1">
      <alignment horizontal="center" vertical="center" shrinkToFit="1"/>
      <protection/>
    </xf>
    <xf numFmtId="0" fontId="6" fillId="0" borderId="17" xfId="0" applyNumberFormat="1" applyFont="1" applyFill="1" applyBorder="1" applyAlignment="1" applyProtection="1">
      <alignment horizontal="center" vertical="top"/>
      <protection/>
    </xf>
    <xf numFmtId="0" fontId="4" fillId="0" borderId="26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1" fillId="0" borderId="39" xfId="0" applyNumberFormat="1" applyFont="1" applyFill="1" applyBorder="1" applyAlignment="1" applyProtection="1">
      <alignment horizontal="center" vertical="center" textRotation="90"/>
      <protection/>
    </xf>
    <xf numFmtId="0" fontId="1" fillId="0" borderId="17" xfId="0" applyNumberFormat="1" applyFont="1" applyFill="1" applyBorder="1" applyAlignment="1" applyProtection="1">
      <alignment horizontal="center" vertical="center" textRotation="90"/>
      <protection/>
    </xf>
    <xf numFmtId="0" fontId="1" fillId="0" borderId="20" xfId="0" applyNumberFormat="1" applyFont="1" applyFill="1" applyBorder="1" applyAlignment="1" applyProtection="1">
      <alignment horizontal="center" vertical="center" textRotation="90"/>
      <protection/>
    </xf>
    <xf numFmtId="0" fontId="1" fillId="0" borderId="26" xfId="0" applyNumberFormat="1" applyFont="1" applyFill="1" applyBorder="1" applyAlignment="1" applyProtection="1">
      <alignment horizontal="center" vertical="distributed" textRotation="90"/>
      <protection/>
    </xf>
    <xf numFmtId="0" fontId="1" fillId="0" borderId="11" xfId="0" applyNumberFormat="1" applyFont="1" applyFill="1" applyBorder="1" applyAlignment="1" applyProtection="1">
      <alignment horizontal="center" vertical="distributed" textRotation="90"/>
      <protection/>
    </xf>
    <xf numFmtId="0" fontId="1" fillId="0" borderId="27" xfId="0" applyNumberFormat="1" applyFont="1" applyFill="1" applyBorder="1" applyAlignment="1" applyProtection="1">
      <alignment horizontal="center" vertical="distributed" textRotation="90"/>
      <protection/>
    </xf>
    <xf numFmtId="0" fontId="1" fillId="0" borderId="10" xfId="0" applyNumberFormat="1" applyFont="1" applyFill="1" applyBorder="1" applyAlignment="1" applyProtection="1">
      <alignment horizontal="center" vertical="distributed" textRotation="90"/>
      <protection/>
    </xf>
    <xf numFmtId="0" fontId="1" fillId="0" borderId="28" xfId="0" applyNumberFormat="1" applyFont="1" applyFill="1" applyBorder="1" applyAlignment="1" applyProtection="1">
      <alignment horizontal="center" vertical="distributed" textRotation="90"/>
      <protection/>
    </xf>
    <xf numFmtId="0" fontId="1" fillId="0" borderId="12" xfId="0" applyNumberFormat="1" applyFont="1" applyFill="1" applyBorder="1" applyAlignment="1" applyProtection="1">
      <alignment horizontal="center" vertical="distributed" textRotation="90"/>
      <protection/>
    </xf>
    <xf numFmtId="0" fontId="13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43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27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1" fillId="0" borderId="44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/>
      <protection/>
    </xf>
    <xf numFmtId="0" fontId="1" fillId="0" borderId="46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0" fontId="10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44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45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25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22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0" fillId="0" borderId="38" xfId="0" applyNumberFormat="1" applyFont="1" applyFill="1" applyBorder="1" applyAlignment="1" applyProtection="1">
      <alignment horizontal="center" vertical="center" textRotation="90"/>
      <protection/>
    </xf>
    <xf numFmtId="0" fontId="10" fillId="0" borderId="13" xfId="0" applyNumberFormat="1" applyFont="1" applyFill="1" applyBorder="1" applyAlignment="1" applyProtection="1">
      <alignment horizontal="center" vertical="center" textRotation="90"/>
      <protection/>
    </xf>
    <xf numFmtId="0" fontId="10" fillId="0" borderId="14" xfId="0" applyNumberFormat="1" applyFont="1" applyFill="1" applyBorder="1" applyAlignment="1" applyProtection="1">
      <alignment horizontal="center" vertical="center" textRotation="90"/>
      <protection/>
    </xf>
    <xf numFmtId="0" fontId="3" fillId="0" borderId="47" xfId="0" applyNumberFormat="1" applyFont="1" applyFill="1" applyBorder="1" applyAlignment="1" applyProtection="1">
      <alignment horizontal="center" vertical="top" wrapText="1"/>
      <protection/>
    </xf>
    <xf numFmtId="0" fontId="11" fillId="0" borderId="47" xfId="0" applyNumberFormat="1" applyFont="1" applyFill="1" applyBorder="1" applyAlignment="1" applyProtection="1">
      <alignment vertical="top" wrapText="1"/>
      <protection/>
    </xf>
    <xf numFmtId="0" fontId="10" fillId="0" borderId="11" xfId="0" applyNumberFormat="1" applyFont="1" applyFill="1" applyBorder="1" applyAlignment="1" applyProtection="1">
      <alignment horizontal="center" vertical="center" textRotation="90"/>
      <protection/>
    </xf>
    <xf numFmtId="0" fontId="10" fillId="0" borderId="10" xfId="0" applyNumberFormat="1" applyFont="1" applyFill="1" applyBorder="1" applyAlignment="1" applyProtection="1">
      <alignment horizontal="center" vertical="center" textRotation="90"/>
      <protection/>
    </xf>
    <xf numFmtId="0" fontId="10" fillId="0" borderId="12" xfId="0" applyNumberFormat="1" applyFont="1" applyFill="1" applyBorder="1" applyAlignment="1" applyProtection="1">
      <alignment horizontal="center" vertical="center" textRotation="90"/>
      <protection/>
    </xf>
    <xf numFmtId="0" fontId="10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5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6" xfId="0" applyNumberFormat="1" applyFont="1" applyFill="1" applyBorder="1" applyAlignment="1" applyProtection="1">
      <alignment horizontal="center" vertical="center" textRotation="90"/>
      <protection/>
    </xf>
    <xf numFmtId="0" fontId="1" fillId="0" borderId="27" xfId="0" applyNumberFormat="1" applyFont="1" applyFill="1" applyBorder="1" applyAlignment="1" applyProtection="1">
      <alignment horizontal="center" vertical="center" textRotation="90"/>
      <protection/>
    </xf>
    <xf numFmtId="0" fontId="1" fillId="0" borderId="28" xfId="0" applyNumberFormat="1" applyFont="1" applyFill="1" applyBorder="1" applyAlignment="1" applyProtection="1">
      <alignment horizontal="center" vertical="center" textRotation="90"/>
      <protection/>
    </xf>
    <xf numFmtId="0" fontId="10" fillId="0" borderId="30" xfId="0" applyNumberFormat="1" applyFont="1" applyFill="1" applyBorder="1" applyAlignment="1" applyProtection="1">
      <alignment horizontal="center" vertical="center" textRotation="90"/>
      <protection/>
    </xf>
    <xf numFmtId="0" fontId="10" fillId="0" borderId="31" xfId="0" applyNumberFormat="1" applyFont="1" applyFill="1" applyBorder="1" applyAlignment="1" applyProtection="1">
      <alignment horizontal="center" vertical="center" textRotation="90"/>
      <protection/>
    </xf>
    <xf numFmtId="0" fontId="10" fillId="0" borderId="32" xfId="0" applyNumberFormat="1" applyFont="1" applyFill="1" applyBorder="1" applyAlignment="1" applyProtection="1">
      <alignment horizontal="center" vertical="center" textRotation="90"/>
      <protection/>
    </xf>
    <xf numFmtId="0" fontId="10" fillId="0" borderId="39" xfId="0" applyNumberFormat="1" applyFont="1" applyFill="1" applyBorder="1" applyAlignment="1" applyProtection="1">
      <alignment horizontal="center" vertical="center" textRotation="90"/>
      <protection/>
    </xf>
    <xf numFmtId="0" fontId="10" fillId="0" borderId="17" xfId="0" applyNumberFormat="1" applyFont="1" applyFill="1" applyBorder="1" applyAlignment="1" applyProtection="1">
      <alignment horizontal="center" vertical="center" textRotation="90"/>
      <protection/>
    </xf>
    <xf numFmtId="0" fontId="10" fillId="0" borderId="20" xfId="0" applyNumberFormat="1" applyFont="1" applyFill="1" applyBorder="1" applyAlignment="1" applyProtection="1">
      <alignment horizontal="center" vertical="center" textRotation="90"/>
      <protection/>
    </xf>
    <xf numFmtId="0" fontId="10" fillId="0" borderId="44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23" xfId="0" applyNumberFormat="1" applyFont="1" applyFill="1" applyBorder="1" applyAlignment="1" applyProtection="1">
      <alignment horizontal="center" vertical="center" textRotation="90"/>
      <protection/>
    </xf>
    <xf numFmtId="0" fontId="2" fillId="0" borderId="51" xfId="0" applyNumberFormat="1" applyFont="1" applyFill="1" applyBorder="1" applyAlignment="1" applyProtection="1">
      <alignment horizontal="center" vertical="center" textRotation="90"/>
      <protection/>
    </xf>
    <xf numFmtId="0" fontId="1" fillId="0" borderId="52" xfId="0" applyNumberFormat="1" applyFont="1" applyFill="1" applyBorder="1" applyAlignment="1" applyProtection="1">
      <alignment horizontal="center" vertical="center"/>
      <protection/>
    </xf>
    <xf numFmtId="0" fontId="1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10" fillId="0" borderId="54" xfId="0" applyNumberFormat="1" applyFont="1" applyFill="1" applyBorder="1" applyAlignment="1" applyProtection="1">
      <alignment horizontal="center" vertical="center"/>
      <protection/>
    </xf>
    <xf numFmtId="0" fontId="10" fillId="0" borderId="42" xfId="0" applyNumberFormat="1" applyFont="1" applyFill="1" applyBorder="1" applyAlignment="1" applyProtection="1">
      <alignment horizontal="center" vertical="center"/>
      <protection/>
    </xf>
    <xf numFmtId="0" fontId="10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textRotation="90" wrapText="1"/>
      <protection/>
    </xf>
    <xf numFmtId="0" fontId="11" fillId="0" borderId="10" xfId="0" applyNumberFormat="1" applyFont="1" applyFill="1" applyBorder="1" applyAlignment="1" applyProtection="1">
      <alignment horizontal="center" textRotation="90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54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textRotation="90" wrapText="1"/>
      <protection/>
    </xf>
    <xf numFmtId="0" fontId="11" fillId="0" borderId="29" xfId="0" applyNumberFormat="1" applyFont="1" applyFill="1" applyBorder="1" applyAlignment="1" applyProtection="1">
      <alignment horizontal="center" textRotation="90" wrapText="1"/>
      <protection/>
    </xf>
    <xf numFmtId="0" fontId="3" fillId="0" borderId="15" xfId="0" applyNumberFormat="1" applyFont="1" applyFill="1" applyBorder="1" applyAlignment="1" applyProtection="1">
      <alignment horizontal="center" vertical="center" textRotation="90"/>
      <protection/>
    </xf>
    <xf numFmtId="0" fontId="3" fillId="0" borderId="17" xfId="0" applyNumberFormat="1" applyFont="1" applyFill="1" applyBorder="1" applyAlignment="1" applyProtection="1">
      <alignment horizontal="center" vertical="center" textRotation="90"/>
      <protection/>
    </xf>
    <xf numFmtId="0" fontId="3" fillId="0" borderId="29" xfId="0" applyNumberFormat="1" applyFont="1" applyFill="1" applyBorder="1" applyAlignment="1" applyProtection="1">
      <alignment horizontal="center" vertical="center" textRotation="90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33" xfId="0" applyNumberFormat="1" applyFont="1" applyFill="1" applyBorder="1" applyAlignment="1" applyProtection="1">
      <alignment horizontal="center"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top" wrapText="1"/>
      <protection/>
    </xf>
    <xf numFmtId="0" fontId="11" fillId="0" borderId="25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center" vertical="top" wrapText="1"/>
      <protection/>
    </xf>
    <xf numFmtId="0" fontId="11" fillId="0" borderId="36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textRotation="90" wrapText="1"/>
      <protection/>
    </xf>
    <xf numFmtId="0" fontId="0" fillId="0" borderId="17" xfId="0" applyNumberFormat="1" applyFont="1" applyFill="1" applyBorder="1" applyAlignment="1" applyProtection="1">
      <alignment horizontal="center" textRotation="90" wrapText="1"/>
      <protection/>
    </xf>
    <xf numFmtId="0" fontId="0" fillId="0" borderId="29" xfId="0" applyNumberFormat="1" applyFont="1" applyFill="1" applyBorder="1" applyAlignment="1" applyProtection="1">
      <alignment horizontal="center" textRotation="90" wrapText="1"/>
      <protection/>
    </xf>
    <xf numFmtId="0" fontId="0" fillId="0" borderId="54" xfId="0" applyNumberFormat="1" applyFont="1" applyFill="1" applyBorder="1" applyAlignment="1" applyProtection="1">
      <alignment horizontal="center" vertical="center"/>
      <protection/>
    </xf>
    <xf numFmtId="0" fontId="0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textRotation="90" wrapText="1"/>
      <protection/>
    </xf>
    <xf numFmtId="0" fontId="0" fillId="0" borderId="29" xfId="0" applyNumberFormat="1" applyFont="1" applyFill="1" applyBorder="1" applyAlignment="1" applyProtection="1">
      <alignment horizontal="center" textRotation="90" wrapText="1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54" xfId="0" applyNumberFormat="1" applyFont="1" applyFill="1" applyBorder="1" applyAlignment="1" applyProtection="1">
      <alignment horizontal="center" vertical="center"/>
      <protection/>
    </xf>
    <xf numFmtId="0" fontId="0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textRotation="90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NumberFormat="1" applyFont="1" applyFill="1" applyBorder="1" applyAlignment="1" applyProtection="1">
      <alignment horizontal="center" vertical="center"/>
      <protection/>
    </xf>
    <xf numFmtId="0" fontId="0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textRotation="90"/>
      <protection/>
    </xf>
    <xf numFmtId="0" fontId="0" fillId="0" borderId="17" xfId="0" applyNumberFormat="1" applyFont="1" applyFill="1" applyBorder="1" applyAlignment="1" applyProtection="1">
      <alignment horizontal="center" vertical="center" textRotation="90"/>
      <protection/>
    </xf>
    <xf numFmtId="0" fontId="0" fillId="0" borderId="29" xfId="0" applyNumberFormat="1" applyFont="1" applyFill="1" applyBorder="1" applyAlignment="1" applyProtection="1">
      <alignment horizontal="center" vertical="top"/>
      <protection/>
    </xf>
    <xf numFmtId="0" fontId="7" fillId="0" borderId="54" xfId="0" applyNumberFormat="1" applyFont="1" applyFill="1" applyBorder="1" applyAlignment="1" applyProtection="1">
      <alignment horizontal="center" vertical="center"/>
      <protection/>
    </xf>
    <xf numFmtId="0" fontId="7" fillId="0" borderId="4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43" xfId="0" applyNumberFormat="1" applyFont="1" applyFill="1" applyBorder="1" applyAlignment="1" applyProtection="1">
      <alignment horizontal="center" vertical="center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NumberFormat="1" applyFont="1" applyFill="1" applyBorder="1" applyAlignment="1" applyProtection="1">
      <alignment vertical="center" wrapText="1"/>
      <protection/>
    </xf>
    <xf numFmtId="0" fontId="0" fillId="0" borderId="22" xfId="0" applyNumberFormat="1" applyFont="1" applyFill="1" applyBorder="1" applyAlignment="1" applyProtection="1">
      <alignment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dxfs count="20">
    <dxf/>
    <dxf>
      <fill>
        <patternFill>
          <bgColor rgb="FFFFCC00"/>
        </patternFill>
      </fill>
    </dxf>
    <dxf/>
    <dxf>
      <fill>
        <patternFill>
          <bgColor indexed="51"/>
        </patternFill>
      </fill>
    </dxf>
    <dxf/>
    <dxf>
      <fill>
        <patternFill>
          <bgColor indexed="51"/>
        </patternFill>
      </fill>
    </dxf>
    <dxf/>
    <dxf>
      <fill>
        <patternFill>
          <bgColor indexed="51"/>
        </patternFill>
      </fill>
    </dxf>
    <dxf/>
    <dxf>
      <fill>
        <patternFill>
          <bgColor indexed="51"/>
        </patternFill>
      </fill>
    </dxf>
    <dxf/>
    <dxf>
      <fill>
        <patternFill>
          <bgColor rgb="FFFFCC00"/>
        </patternFill>
      </fill>
    </dxf>
    <dxf/>
    <dxf>
      <fill>
        <patternFill>
          <bgColor indexed="51"/>
        </patternFill>
      </fill>
    </dxf>
    <dxf/>
    <dxf>
      <fill>
        <patternFill>
          <bgColor indexed="51"/>
        </patternFill>
      </fill>
    </dxf>
    <dxf/>
    <dxf>
      <fill>
        <patternFill>
          <bgColor indexed="51"/>
        </patternFill>
      </fill>
    </dxf>
    <dxf/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4"/>
  <sheetViews>
    <sheetView zoomScale="120" zoomScaleNormal="120" zoomScalePageLayoutView="0" workbookViewId="0" topLeftCell="A1">
      <selection activeCell="BD2" sqref="BD2:BK6"/>
    </sheetView>
  </sheetViews>
  <sheetFormatPr defaultColWidth="9.140625" defaultRowHeight="12.75"/>
  <cols>
    <col min="1" max="54" width="2.00390625" style="3" customWidth="1"/>
    <col min="55" max="55" width="3.00390625" style="3" customWidth="1"/>
    <col min="56" max="56" width="4.8515625" style="3" customWidth="1"/>
    <col min="57" max="57" width="3.00390625" style="3" customWidth="1"/>
    <col min="58" max="58" width="3.421875" style="3" customWidth="1"/>
    <col min="59" max="59" width="4.28125" style="3" customWidth="1"/>
    <col min="60" max="60" width="3.421875" style="3" customWidth="1"/>
    <col min="61" max="61" width="2.00390625" style="3" customWidth="1"/>
    <col min="62" max="62" width="2.57421875" style="3" customWidth="1"/>
    <col min="63" max="63" width="3.57421875" style="3" customWidth="1"/>
    <col min="64" max="67" width="2.00390625" style="3" customWidth="1"/>
    <col min="68" max="16384" width="9.140625" style="3" customWidth="1"/>
  </cols>
  <sheetData>
    <row r="1" spans="5:68" ht="20.25"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</row>
    <row r="2" spans="2:63" ht="21" customHeight="1">
      <c r="B2" s="4"/>
      <c r="N2" s="6"/>
      <c r="O2" s="6"/>
      <c r="P2" s="6"/>
      <c r="Q2" s="6"/>
      <c r="R2" s="6"/>
      <c r="S2" s="6"/>
      <c r="T2" s="6"/>
      <c r="U2" s="6"/>
      <c r="V2" s="208" t="s">
        <v>75</v>
      </c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1"/>
      <c r="BB2" s="6"/>
      <c r="BC2" s="6"/>
      <c r="BD2" s="223" t="s">
        <v>311</v>
      </c>
      <c r="BE2" s="224"/>
      <c r="BF2" s="224"/>
      <c r="BG2" s="224"/>
      <c r="BH2" s="224"/>
      <c r="BI2" s="224"/>
      <c r="BJ2" s="224"/>
      <c r="BK2" s="224"/>
    </row>
    <row r="3" spans="2:63" ht="12.75" customHeight="1">
      <c r="B3" s="4"/>
      <c r="N3" s="6"/>
      <c r="O3" s="6"/>
      <c r="P3" s="6"/>
      <c r="Q3" s="6"/>
      <c r="R3" s="6"/>
      <c r="S3" s="6"/>
      <c r="T3" s="6"/>
      <c r="U3" s="6"/>
      <c r="V3" s="210" t="s">
        <v>76</v>
      </c>
      <c r="W3" s="210"/>
      <c r="X3" s="210"/>
      <c r="Y3" s="210"/>
      <c r="Z3" s="210"/>
      <c r="AA3" s="210"/>
      <c r="AB3" s="210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B3" s="6"/>
      <c r="BC3" s="6"/>
      <c r="BD3" s="224"/>
      <c r="BE3" s="224"/>
      <c r="BF3" s="224"/>
      <c r="BG3" s="224"/>
      <c r="BH3" s="224"/>
      <c r="BI3" s="224"/>
      <c r="BJ3" s="224"/>
      <c r="BK3" s="224"/>
    </row>
    <row r="4" spans="2:63" ht="12.75" customHeight="1">
      <c r="B4" s="4"/>
      <c r="N4" s="6"/>
      <c r="O4" s="6"/>
      <c r="P4" s="6"/>
      <c r="Q4" s="6"/>
      <c r="R4" s="6"/>
      <c r="S4" s="6"/>
      <c r="T4" s="6"/>
      <c r="U4" s="250" t="s">
        <v>229</v>
      </c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6"/>
      <c r="BC4" s="6"/>
      <c r="BD4" s="224"/>
      <c r="BE4" s="224"/>
      <c r="BF4" s="224"/>
      <c r="BG4" s="224"/>
      <c r="BH4" s="224"/>
      <c r="BI4" s="224"/>
      <c r="BJ4" s="224"/>
      <c r="BK4" s="224"/>
    </row>
    <row r="5" spans="2:63" ht="12.75" customHeight="1">
      <c r="B5" s="4"/>
      <c r="N5" s="7"/>
      <c r="O5" s="7"/>
      <c r="P5" s="7"/>
      <c r="Q5" s="7"/>
      <c r="R5" s="7"/>
      <c r="S5" s="7"/>
      <c r="T5" s="7"/>
      <c r="U5" s="7"/>
      <c r="V5" s="210" t="s">
        <v>77</v>
      </c>
      <c r="W5" s="210"/>
      <c r="X5" s="210"/>
      <c r="Y5" s="210"/>
      <c r="Z5" s="210"/>
      <c r="AA5" s="210"/>
      <c r="AB5" s="210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7"/>
      <c r="BD5" s="224"/>
      <c r="BE5" s="224"/>
      <c r="BF5" s="224"/>
      <c r="BG5" s="224"/>
      <c r="BH5" s="224"/>
      <c r="BI5" s="224"/>
      <c r="BJ5" s="224"/>
      <c r="BK5" s="224"/>
    </row>
    <row r="6" spans="2:63" ht="19.5" customHeight="1">
      <c r="B6" s="4"/>
      <c r="V6" s="210" t="s">
        <v>164</v>
      </c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D6" s="224"/>
      <c r="BE6" s="224"/>
      <c r="BF6" s="224"/>
      <c r="BG6" s="224"/>
      <c r="BH6" s="224"/>
      <c r="BI6" s="224"/>
      <c r="BJ6" s="224"/>
      <c r="BK6" s="224"/>
    </row>
    <row r="7" spans="2:52" ht="12.75" customHeight="1">
      <c r="B7" s="4"/>
      <c r="V7" s="210" t="s">
        <v>78</v>
      </c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</row>
    <row r="8" spans="2:53" ht="18" customHeight="1">
      <c r="B8" s="4"/>
      <c r="V8" s="210" t="s">
        <v>203</v>
      </c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1"/>
    </row>
    <row r="9" spans="2:53" ht="18" customHeight="1">
      <c r="B9" s="4"/>
      <c r="V9" s="210" t="s">
        <v>204</v>
      </c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1"/>
    </row>
    <row r="10" spans="1:63" ht="25.5" customHeight="1" thickBot="1">
      <c r="A10" s="213" t="s">
        <v>0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28" t="s">
        <v>84</v>
      </c>
      <c r="BD10" s="228"/>
      <c r="BE10" s="228"/>
      <c r="BF10" s="228"/>
      <c r="BG10" s="228"/>
      <c r="BH10" s="228"/>
      <c r="BI10" s="228"/>
      <c r="BJ10" s="228"/>
      <c r="BK10" s="229"/>
    </row>
    <row r="11" spans="1:63" ht="12.75" customHeight="1">
      <c r="A11" s="183" t="s">
        <v>14</v>
      </c>
      <c r="B11" s="184"/>
      <c r="C11" s="200" t="s">
        <v>1</v>
      </c>
      <c r="D11" s="201"/>
      <c r="E11" s="201"/>
      <c r="F11" s="202"/>
      <c r="G11" s="180" t="s">
        <v>15</v>
      </c>
      <c r="H11" s="200" t="s">
        <v>2</v>
      </c>
      <c r="I11" s="201"/>
      <c r="J11" s="202"/>
      <c r="K11" s="180" t="s">
        <v>16</v>
      </c>
      <c r="L11" s="200" t="s">
        <v>12</v>
      </c>
      <c r="M11" s="201"/>
      <c r="N11" s="201"/>
      <c r="O11" s="202"/>
      <c r="P11" s="200" t="s">
        <v>3</v>
      </c>
      <c r="Q11" s="201"/>
      <c r="R11" s="201"/>
      <c r="S11" s="202"/>
      <c r="T11" s="180" t="s">
        <v>17</v>
      </c>
      <c r="U11" s="200" t="s">
        <v>4</v>
      </c>
      <c r="V11" s="201"/>
      <c r="W11" s="202"/>
      <c r="X11" s="180" t="s">
        <v>18</v>
      </c>
      <c r="Y11" s="200" t="s">
        <v>5</v>
      </c>
      <c r="Z11" s="201"/>
      <c r="AA11" s="202"/>
      <c r="AB11" s="180" t="s">
        <v>19</v>
      </c>
      <c r="AC11" s="200" t="s">
        <v>6</v>
      </c>
      <c r="AD11" s="201"/>
      <c r="AE11" s="201"/>
      <c r="AF11" s="202"/>
      <c r="AG11" s="180" t="s">
        <v>20</v>
      </c>
      <c r="AH11" s="200" t="s">
        <v>7</v>
      </c>
      <c r="AI11" s="201"/>
      <c r="AJ11" s="202"/>
      <c r="AK11" s="180" t="s">
        <v>21</v>
      </c>
      <c r="AL11" s="200" t="s">
        <v>8</v>
      </c>
      <c r="AM11" s="201"/>
      <c r="AN11" s="201"/>
      <c r="AO11" s="202"/>
      <c r="AP11" s="200" t="s">
        <v>9</v>
      </c>
      <c r="AQ11" s="201"/>
      <c r="AR11" s="201"/>
      <c r="AS11" s="202"/>
      <c r="AT11" s="180" t="s">
        <v>22</v>
      </c>
      <c r="AU11" s="200" t="s">
        <v>10</v>
      </c>
      <c r="AV11" s="201"/>
      <c r="AW11" s="202"/>
      <c r="AX11" s="180" t="s">
        <v>23</v>
      </c>
      <c r="AY11" s="200" t="s">
        <v>13</v>
      </c>
      <c r="AZ11" s="201"/>
      <c r="BA11" s="201"/>
      <c r="BB11" s="248"/>
      <c r="BC11" s="235" t="s">
        <v>14</v>
      </c>
      <c r="BD11" s="244" t="s">
        <v>68</v>
      </c>
      <c r="BE11" s="241" t="s">
        <v>69</v>
      </c>
      <c r="BF11" s="217" t="s">
        <v>70</v>
      </c>
      <c r="BG11" s="218"/>
      <c r="BH11" s="230" t="s">
        <v>73</v>
      </c>
      <c r="BI11" s="230" t="s">
        <v>74</v>
      </c>
      <c r="BJ11" s="238" t="s">
        <v>26</v>
      </c>
      <c r="BK11" s="225" t="s">
        <v>35</v>
      </c>
    </row>
    <row r="12" spans="1:63" ht="33.75" customHeight="1">
      <c r="A12" s="185"/>
      <c r="B12" s="186"/>
      <c r="C12" s="203"/>
      <c r="D12" s="204"/>
      <c r="E12" s="204"/>
      <c r="F12" s="205"/>
      <c r="G12" s="181"/>
      <c r="H12" s="203"/>
      <c r="I12" s="204"/>
      <c r="J12" s="205"/>
      <c r="K12" s="181"/>
      <c r="L12" s="203"/>
      <c r="M12" s="204"/>
      <c r="N12" s="204"/>
      <c r="O12" s="205"/>
      <c r="P12" s="203"/>
      <c r="Q12" s="204"/>
      <c r="R12" s="204"/>
      <c r="S12" s="205"/>
      <c r="T12" s="181"/>
      <c r="U12" s="203"/>
      <c r="V12" s="204"/>
      <c r="W12" s="205"/>
      <c r="X12" s="181"/>
      <c r="Y12" s="203"/>
      <c r="Z12" s="204"/>
      <c r="AA12" s="205"/>
      <c r="AB12" s="181"/>
      <c r="AC12" s="203"/>
      <c r="AD12" s="204"/>
      <c r="AE12" s="204"/>
      <c r="AF12" s="205"/>
      <c r="AG12" s="181"/>
      <c r="AH12" s="203"/>
      <c r="AI12" s="204"/>
      <c r="AJ12" s="205"/>
      <c r="AK12" s="181"/>
      <c r="AL12" s="203"/>
      <c r="AM12" s="204"/>
      <c r="AN12" s="204"/>
      <c r="AO12" s="205"/>
      <c r="AP12" s="203"/>
      <c r="AQ12" s="204"/>
      <c r="AR12" s="204"/>
      <c r="AS12" s="205"/>
      <c r="AT12" s="181"/>
      <c r="AU12" s="203"/>
      <c r="AV12" s="204"/>
      <c r="AW12" s="205"/>
      <c r="AX12" s="181"/>
      <c r="AY12" s="203"/>
      <c r="AZ12" s="204"/>
      <c r="BA12" s="204"/>
      <c r="BB12" s="249"/>
      <c r="BC12" s="236"/>
      <c r="BD12" s="245"/>
      <c r="BE12" s="242"/>
      <c r="BF12" s="219"/>
      <c r="BG12" s="220"/>
      <c r="BH12" s="231"/>
      <c r="BI12" s="231"/>
      <c r="BJ12" s="239"/>
      <c r="BK12" s="226"/>
    </row>
    <row r="13" spans="1:63" ht="12.75" customHeight="1">
      <c r="A13" s="185"/>
      <c r="B13" s="186"/>
      <c r="C13" s="18"/>
      <c r="D13" s="18"/>
      <c r="E13" s="18"/>
      <c r="F13" s="19"/>
      <c r="G13" s="181"/>
      <c r="H13" s="18"/>
      <c r="I13" s="18"/>
      <c r="J13" s="19"/>
      <c r="K13" s="181"/>
      <c r="L13" s="18"/>
      <c r="M13" s="18"/>
      <c r="N13" s="18"/>
      <c r="O13" s="18"/>
      <c r="P13" s="18"/>
      <c r="Q13" s="18"/>
      <c r="R13" s="18"/>
      <c r="S13" s="19"/>
      <c r="T13" s="181"/>
      <c r="U13" s="18"/>
      <c r="V13" s="18"/>
      <c r="W13" s="19"/>
      <c r="X13" s="181"/>
      <c r="Y13" s="18"/>
      <c r="Z13" s="18"/>
      <c r="AA13" s="19"/>
      <c r="AB13" s="181"/>
      <c r="AC13" s="18"/>
      <c r="AD13" s="18"/>
      <c r="AE13" s="18"/>
      <c r="AF13" s="19"/>
      <c r="AG13" s="181"/>
      <c r="AH13" s="18"/>
      <c r="AI13" s="18"/>
      <c r="AJ13" s="19"/>
      <c r="AK13" s="181"/>
      <c r="AL13" s="18"/>
      <c r="AM13" s="18"/>
      <c r="AN13" s="18"/>
      <c r="AO13" s="18"/>
      <c r="AP13" s="18"/>
      <c r="AQ13" s="18"/>
      <c r="AR13" s="18"/>
      <c r="AS13" s="19"/>
      <c r="AT13" s="181"/>
      <c r="AU13" s="18"/>
      <c r="AV13" s="18"/>
      <c r="AW13" s="19"/>
      <c r="AX13" s="181"/>
      <c r="AY13" s="18"/>
      <c r="AZ13" s="18"/>
      <c r="BA13" s="18"/>
      <c r="BB13" s="20"/>
      <c r="BC13" s="236"/>
      <c r="BD13" s="246"/>
      <c r="BE13" s="242"/>
      <c r="BF13" s="214" t="s">
        <v>71</v>
      </c>
      <c r="BG13" s="233" t="s">
        <v>72</v>
      </c>
      <c r="BH13" s="231"/>
      <c r="BI13" s="231"/>
      <c r="BJ13" s="239"/>
      <c r="BK13" s="226"/>
    </row>
    <row r="14" spans="1:63" ht="12.75" customHeight="1">
      <c r="A14" s="185"/>
      <c r="B14" s="186"/>
      <c r="C14" s="21"/>
      <c r="D14" s="21"/>
      <c r="E14" s="21"/>
      <c r="F14" s="22"/>
      <c r="G14" s="181"/>
      <c r="H14" s="21"/>
      <c r="I14" s="21"/>
      <c r="J14" s="22"/>
      <c r="K14" s="181"/>
      <c r="L14" s="21"/>
      <c r="M14" s="21"/>
      <c r="N14" s="21"/>
      <c r="O14" s="21"/>
      <c r="P14" s="21"/>
      <c r="Q14" s="21"/>
      <c r="R14" s="21"/>
      <c r="S14" s="22"/>
      <c r="T14" s="181"/>
      <c r="U14" s="21"/>
      <c r="V14" s="21"/>
      <c r="W14" s="22"/>
      <c r="X14" s="181"/>
      <c r="Y14" s="21"/>
      <c r="Z14" s="21"/>
      <c r="AA14" s="22"/>
      <c r="AB14" s="181"/>
      <c r="AC14" s="21"/>
      <c r="AD14" s="21"/>
      <c r="AE14" s="21"/>
      <c r="AF14" s="22"/>
      <c r="AG14" s="181"/>
      <c r="AH14" s="21"/>
      <c r="AI14" s="21"/>
      <c r="AJ14" s="22"/>
      <c r="AK14" s="181"/>
      <c r="AL14" s="21"/>
      <c r="AM14" s="21"/>
      <c r="AN14" s="21"/>
      <c r="AO14" s="21"/>
      <c r="AP14" s="21"/>
      <c r="AQ14" s="21"/>
      <c r="AR14" s="21"/>
      <c r="AS14" s="22"/>
      <c r="AT14" s="181"/>
      <c r="AU14" s="21"/>
      <c r="AV14" s="21"/>
      <c r="AW14" s="22"/>
      <c r="AX14" s="181"/>
      <c r="AY14" s="21"/>
      <c r="AZ14" s="21"/>
      <c r="BA14" s="21"/>
      <c r="BB14" s="20"/>
      <c r="BC14" s="236"/>
      <c r="BD14" s="246"/>
      <c r="BE14" s="242"/>
      <c r="BF14" s="215"/>
      <c r="BG14" s="233"/>
      <c r="BH14" s="231"/>
      <c r="BI14" s="231"/>
      <c r="BJ14" s="239"/>
      <c r="BK14" s="226"/>
    </row>
    <row r="15" spans="1:63" ht="12.75" customHeight="1">
      <c r="A15" s="185"/>
      <c r="B15" s="186"/>
      <c r="C15" s="21">
        <v>1</v>
      </c>
      <c r="D15" s="21">
        <v>8</v>
      </c>
      <c r="E15" s="21">
        <v>15</v>
      </c>
      <c r="F15" s="21">
        <v>22</v>
      </c>
      <c r="G15" s="181"/>
      <c r="H15" s="21">
        <v>6</v>
      </c>
      <c r="I15" s="21">
        <v>13</v>
      </c>
      <c r="J15" s="21">
        <v>20</v>
      </c>
      <c r="K15" s="181"/>
      <c r="L15" s="21">
        <v>3</v>
      </c>
      <c r="M15" s="22">
        <v>10</v>
      </c>
      <c r="N15" s="21">
        <v>17</v>
      </c>
      <c r="O15" s="21">
        <v>24</v>
      </c>
      <c r="P15" s="21">
        <v>1</v>
      </c>
      <c r="Q15" s="21">
        <v>8</v>
      </c>
      <c r="R15" s="21">
        <v>15</v>
      </c>
      <c r="S15" s="21">
        <v>22</v>
      </c>
      <c r="T15" s="181"/>
      <c r="U15" s="21">
        <v>5</v>
      </c>
      <c r="V15" s="21">
        <v>12</v>
      </c>
      <c r="W15" s="21">
        <v>19</v>
      </c>
      <c r="X15" s="181"/>
      <c r="Y15" s="21">
        <v>2</v>
      </c>
      <c r="Z15" s="21">
        <v>9</v>
      </c>
      <c r="AA15" s="21">
        <v>16</v>
      </c>
      <c r="AB15" s="181"/>
      <c r="AC15" s="21">
        <v>2</v>
      </c>
      <c r="AD15" s="21">
        <v>9</v>
      </c>
      <c r="AE15" s="21">
        <v>16</v>
      </c>
      <c r="AF15" s="21">
        <v>23</v>
      </c>
      <c r="AG15" s="181"/>
      <c r="AH15" s="21">
        <v>6</v>
      </c>
      <c r="AI15" s="21">
        <v>13</v>
      </c>
      <c r="AJ15" s="21">
        <v>20</v>
      </c>
      <c r="AK15" s="181"/>
      <c r="AL15" s="21">
        <v>4</v>
      </c>
      <c r="AM15" s="21">
        <v>11</v>
      </c>
      <c r="AN15" s="21">
        <v>18</v>
      </c>
      <c r="AO15" s="21">
        <v>25</v>
      </c>
      <c r="AP15" s="21">
        <v>1</v>
      </c>
      <c r="AQ15" s="21">
        <v>8</v>
      </c>
      <c r="AR15" s="21">
        <v>15</v>
      </c>
      <c r="AS15" s="21">
        <v>22</v>
      </c>
      <c r="AT15" s="181"/>
      <c r="AU15" s="21">
        <v>6</v>
      </c>
      <c r="AV15" s="21">
        <v>13</v>
      </c>
      <c r="AW15" s="21">
        <v>20</v>
      </c>
      <c r="AX15" s="181"/>
      <c r="AY15" s="21">
        <v>3</v>
      </c>
      <c r="AZ15" s="21">
        <v>10</v>
      </c>
      <c r="BA15" s="21">
        <v>17</v>
      </c>
      <c r="BB15" s="23">
        <v>24</v>
      </c>
      <c r="BC15" s="236"/>
      <c r="BD15" s="246"/>
      <c r="BE15" s="242"/>
      <c r="BF15" s="215"/>
      <c r="BG15" s="233"/>
      <c r="BH15" s="231"/>
      <c r="BI15" s="231"/>
      <c r="BJ15" s="239"/>
      <c r="BK15" s="226"/>
    </row>
    <row r="16" spans="1:63" ht="12.75" customHeight="1">
      <c r="A16" s="185"/>
      <c r="B16" s="186"/>
      <c r="C16" s="21">
        <v>7</v>
      </c>
      <c r="D16" s="21">
        <v>14</v>
      </c>
      <c r="E16" s="21">
        <v>21</v>
      </c>
      <c r="F16" s="21">
        <v>28</v>
      </c>
      <c r="G16" s="181"/>
      <c r="H16" s="21">
        <v>12</v>
      </c>
      <c r="I16" s="21">
        <v>19</v>
      </c>
      <c r="J16" s="21">
        <v>26</v>
      </c>
      <c r="K16" s="181"/>
      <c r="L16" s="21">
        <v>9</v>
      </c>
      <c r="M16" s="21">
        <v>16</v>
      </c>
      <c r="N16" s="21">
        <v>23</v>
      </c>
      <c r="O16" s="21">
        <v>30</v>
      </c>
      <c r="P16" s="21">
        <v>7</v>
      </c>
      <c r="Q16" s="21">
        <v>14</v>
      </c>
      <c r="R16" s="21">
        <v>21</v>
      </c>
      <c r="S16" s="21">
        <v>28</v>
      </c>
      <c r="T16" s="181"/>
      <c r="U16" s="21">
        <v>11</v>
      </c>
      <c r="V16" s="21">
        <v>18</v>
      </c>
      <c r="W16" s="21">
        <v>25</v>
      </c>
      <c r="X16" s="181"/>
      <c r="Y16" s="21">
        <v>8</v>
      </c>
      <c r="Z16" s="21">
        <v>15</v>
      </c>
      <c r="AA16" s="21">
        <v>22</v>
      </c>
      <c r="AB16" s="181"/>
      <c r="AC16" s="21">
        <v>8</v>
      </c>
      <c r="AD16" s="21">
        <v>15</v>
      </c>
      <c r="AE16" s="21">
        <v>22</v>
      </c>
      <c r="AF16" s="21">
        <v>29</v>
      </c>
      <c r="AG16" s="181"/>
      <c r="AH16" s="21">
        <v>12</v>
      </c>
      <c r="AI16" s="21">
        <v>19</v>
      </c>
      <c r="AJ16" s="21">
        <v>26</v>
      </c>
      <c r="AK16" s="181"/>
      <c r="AL16" s="21">
        <v>10</v>
      </c>
      <c r="AM16" s="21">
        <v>17</v>
      </c>
      <c r="AN16" s="21">
        <v>24</v>
      </c>
      <c r="AO16" s="21">
        <v>31</v>
      </c>
      <c r="AP16" s="21">
        <v>7</v>
      </c>
      <c r="AQ16" s="21">
        <v>14</v>
      </c>
      <c r="AR16" s="21">
        <v>21</v>
      </c>
      <c r="AS16" s="21">
        <v>28</v>
      </c>
      <c r="AT16" s="181"/>
      <c r="AU16" s="21">
        <v>12</v>
      </c>
      <c r="AV16" s="21">
        <v>19</v>
      </c>
      <c r="AW16" s="21">
        <v>26</v>
      </c>
      <c r="AX16" s="181"/>
      <c r="AY16" s="21">
        <v>9</v>
      </c>
      <c r="AZ16" s="21">
        <v>16</v>
      </c>
      <c r="BA16" s="21">
        <v>23</v>
      </c>
      <c r="BB16" s="23">
        <v>31</v>
      </c>
      <c r="BC16" s="236"/>
      <c r="BD16" s="246"/>
      <c r="BE16" s="242"/>
      <c r="BF16" s="215"/>
      <c r="BG16" s="233"/>
      <c r="BH16" s="231"/>
      <c r="BI16" s="231"/>
      <c r="BJ16" s="239"/>
      <c r="BK16" s="226"/>
    </row>
    <row r="17" spans="1:63" ht="12.75" customHeight="1">
      <c r="A17" s="185"/>
      <c r="B17" s="186"/>
      <c r="C17" s="21"/>
      <c r="D17" s="21"/>
      <c r="E17" s="21"/>
      <c r="F17" s="21"/>
      <c r="G17" s="181"/>
      <c r="H17" s="21"/>
      <c r="I17" s="21"/>
      <c r="J17" s="21"/>
      <c r="K17" s="181"/>
      <c r="L17" s="21"/>
      <c r="M17" s="21"/>
      <c r="N17" s="21"/>
      <c r="O17" s="21"/>
      <c r="P17" s="21"/>
      <c r="Q17" s="21"/>
      <c r="R17" s="21"/>
      <c r="S17" s="21"/>
      <c r="T17" s="181"/>
      <c r="U17" s="21"/>
      <c r="V17" s="21"/>
      <c r="W17" s="21"/>
      <c r="X17" s="181"/>
      <c r="Y17" s="21"/>
      <c r="Z17" s="21"/>
      <c r="AA17" s="21"/>
      <c r="AB17" s="181"/>
      <c r="AC17" s="21"/>
      <c r="AD17" s="21"/>
      <c r="AE17" s="21"/>
      <c r="AF17" s="21"/>
      <c r="AG17" s="181"/>
      <c r="AH17" s="21"/>
      <c r="AI17" s="21"/>
      <c r="AJ17" s="21"/>
      <c r="AK17" s="181"/>
      <c r="AL17" s="21"/>
      <c r="AM17" s="21"/>
      <c r="AN17" s="21"/>
      <c r="AO17" s="21"/>
      <c r="AP17" s="21"/>
      <c r="AQ17" s="21"/>
      <c r="AR17" s="21"/>
      <c r="AS17" s="21"/>
      <c r="AT17" s="181"/>
      <c r="AU17" s="21"/>
      <c r="AV17" s="21"/>
      <c r="AW17" s="21"/>
      <c r="AX17" s="181"/>
      <c r="AY17" s="21"/>
      <c r="AZ17" s="21"/>
      <c r="BA17" s="21"/>
      <c r="BB17" s="23"/>
      <c r="BC17" s="236"/>
      <c r="BD17" s="246"/>
      <c r="BE17" s="242"/>
      <c r="BF17" s="215"/>
      <c r="BG17" s="233"/>
      <c r="BH17" s="231"/>
      <c r="BI17" s="231"/>
      <c r="BJ17" s="239"/>
      <c r="BK17" s="226"/>
    </row>
    <row r="18" spans="1:63" ht="12.75" customHeight="1">
      <c r="A18" s="185"/>
      <c r="B18" s="186"/>
      <c r="C18" s="21"/>
      <c r="D18" s="21"/>
      <c r="E18" s="21"/>
      <c r="F18" s="21"/>
      <c r="G18" s="181"/>
      <c r="H18" s="21"/>
      <c r="I18" s="21"/>
      <c r="J18" s="21"/>
      <c r="K18" s="181"/>
      <c r="L18" s="21"/>
      <c r="M18" s="21"/>
      <c r="N18" s="21"/>
      <c r="O18" s="21"/>
      <c r="P18" s="21"/>
      <c r="Q18" s="21"/>
      <c r="R18" s="21"/>
      <c r="S18" s="21"/>
      <c r="T18" s="181"/>
      <c r="U18" s="21"/>
      <c r="V18" s="21"/>
      <c r="W18" s="21"/>
      <c r="X18" s="181"/>
      <c r="Y18" s="21"/>
      <c r="Z18" s="21"/>
      <c r="AA18" s="21"/>
      <c r="AB18" s="181"/>
      <c r="AC18" s="21"/>
      <c r="AD18" s="21"/>
      <c r="AE18" s="21"/>
      <c r="AF18" s="21"/>
      <c r="AG18" s="181"/>
      <c r="AH18" s="21"/>
      <c r="AI18" s="21"/>
      <c r="AJ18" s="21"/>
      <c r="AK18" s="181"/>
      <c r="AL18" s="21"/>
      <c r="AM18" s="21"/>
      <c r="AN18" s="21"/>
      <c r="AO18" s="21"/>
      <c r="AP18" s="21"/>
      <c r="AQ18" s="21"/>
      <c r="AR18" s="21"/>
      <c r="AS18" s="21"/>
      <c r="AT18" s="181"/>
      <c r="AU18" s="21"/>
      <c r="AV18" s="21"/>
      <c r="AW18" s="21"/>
      <c r="AX18" s="181"/>
      <c r="AY18" s="21"/>
      <c r="AZ18" s="21"/>
      <c r="BA18" s="21"/>
      <c r="BB18" s="23"/>
      <c r="BC18" s="236"/>
      <c r="BD18" s="246"/>
      <c r="BE18" s="242"/>
      <c r="BF18" s="215"/>
      <c r="BG18" s="233"/>
      <c r="BH18" s="231"/>
      <c r="BI18" s="231"/>
      <c r="BJ18" s="239"/>
      <c r="BK18" s="226"/>
    </row>
    <row r="19" spans="1:63" ht="12.75" customHeight="1">
      <c r="A19" s="185"/>
      <c r="B19" s="186"/>
      <c r="C19" s="21"/>
      <c r="D19" s="21"/>
      <c r="E19" s="21"/>
      <c r="F19" s="21"/>
      <c r="G19" s="181"/>
      <c r="H19" s="21"/>
      <c r="I19" s="21"/>
      <c r="J19" s="21"/>
      <c r="K19" s="181"/>
      <c r="L19" s="21"/>
      <c r="M19" s="21"/>
      <c r="N19" s="21"/>
      <c r="O19" s="21"/>
      <c r="P19" s="21"/>
      <c r="Q19" s="21"/>
      <c r="R19" s="21"/>
      <c r="S19" s="21"/>
      <c r="T19" s="181"/>
      <c r="U19" s="21"/>
      <c r="V19" s="21"/>
      <c r="W19" s="21"/>
      <c r="X19" s="181"/>
      <c r="Y19" s="21"/>
      <c r="Z19" s="21"/>
      <c r="AA19" s="21"/>
      <c r="AB19" s="181"/>
      <c r="AC19" s="21"/>
      <c r="AD19" s="21"/>
      <c r="AE19" s="21"/>
      <c r="AF19" s="21"/>
      <c r="AG19" s="181"/>
      <c r="AH19" s="21"/>
      <c r="AI19" s="21"/>
      <c r="AJ19" s="21"/>
      <c r="AK19" s="181"/>
      <c r="AL19" s="21"/>
      <c r="AM19" s="21"/>
      <c r="AN19" s="21"/>
      <c r="AO19" s="21"/>
      <c r="AP19" s="21"/>
      <c r="AQ19" s="21"/>
      <c r="AR19" s="21"/>
      <c r="AS19" s="21"/>
      <c r="AT19" s="181"/>
      <c r="AU19" s="21"/>
      <c r="AV19" s="21"/>
      <c r="AW19" s="21"/>
      <c r="AX19" s="181"/>
      <c r="AY19" s="21"/>
      <c r="AZ19" s="21"/>
      <c r="BA19" s="21"/>
      <c r="BB19" s="23"/>
      <c r="BC19" s="236"/>
      <c r="BD19" s="246"/>
      <c r="BE19" s="242"/>
      <c r="BF19" s="215"/>
      <c r="BG19" s="233"/>
      <c r="BH19" s="231"/>
      <c r="BI19" s="231"/>
      <c r="BJ19" s="239"/>
      <c r="BK19" s="226"/>
    </row>
    <row r="20" spans="1:63" ht="22.5" customHeight="1" thickBot="1">
      <c r="A20" s="187"/>
      <c r="B20" s="188"/>
      <c r="C20" s="24"/>
      <c r="D20" s="24"/>
      <c r="E20" s="24"/>
      <c r="F20" s="24"/>
      <c r="G20" s="182"/>
      <c r="H20" s="24"/>
      <c r="I20" s="24"/>
      <c r="J20" s="24"/>
      <c r="K20" s="182"/>
      <c r="L20" s="24"/>
      <c r="M20" s="24"/>
      <c r="N20" s="24"/>
      <c r="O20" s="24"/>
      <c r="P20" s="24"/>
      <c r="Q20" s="24"/>
      <c r="R20" s="24"/>
      <c r="S20" s="24"/>
      <c r="T20" s="181"/>
      <c r="U20" s="21"/>
      <c r="V20" s="24"/>
      <c r="W20" s="24"/>
      <c r="X20" s="182"/>
      <c r="Y20" s="24"/>
      <c r="Z20" s="24"/>
      <c r="AA20" s="24"/>
      <c r="AB20" s="182"/>
      <c r="AC20" s="24"/>
      <c r="AD20" s="24"/>
      <c r="AE20" s="24"/>
      <c r="AF20" s="24"/>
      <c r="AG20" s="182"/>
      <c r="AH20" s="24"/>
      <c r="AI20" s="24"/>
      <c r="AJ20" s="24"/>
      <c r="AK20" s="182"/>
      <c r="AL20" s="24"/>
      <c r="AM20" s="24"/>
      <c r="AN20" s="24"/>
      <c r="AO20" s="24"/>
      <c r="AP20" s="24"/>
      <c r="AQ20" s="24"/>
      <c r="AR20" s="24"/>
      <c r="AS20" s="24"/>
      <c r="AT20" s="182"/>
      <c r="AU20" s="24"/>
      <c r="AV20" s="24"/>
      <c r="AW20" s="24"/>
      <c r="AX20" s="182"/>
      <c r="AY20" s="24"/>
      <c r="AZ20" s="24"/>
      <c r="BA20" s="24"/>
      <c r="BB20" s="25"/>
      <c r="BC20" s="237"/>
      <c r="BD20" s="247"/>
      <c r="BE20" s="243"/>
      <c r="BF20" s="216"/>
      <c r="BG20" s="234"/>
      <c r="BH20" s="232"/>
      <c r="BI20" s="232"/>
      <c r="BJ20" s="240"/>
      <c r="BK20" s="227"/>
    </row>
    <row r="21" spans="1:63" ht="12.75" customHeight="1">
      <c r="A21" s="178">
        <v>1</v>
      </c>
      <c r="B21" s="179"/>
      <c r="C21" s="13"/>
      <c r="D21" s="13"/>
      <c r="E21" s="13"/>
      <c r="F21" s="13"/>
      <c r="G21" s="13"/>
      <c r="H21" s="49">
        <v>16</v>
      </c>
      <c r="I21" s="13"/>
      <c r="J21" s="13"/>
      <c r="K21" s="13"/>
      <c r="L21" s="13"/>
      <c r="M21" s="13"/>
      <c r="N21" s="13"/>
      <c r="O21" s="13"/>
      <c r="P21" s="2"/>
      <c r="Q21" s="2"/>
      <c r="R21" s="2"/>
      <c r="S21" s="50" t="s">
        <v>87</v>
      </c>
      <c r="T21" s="13" t="s">
        <v>83</v>
      </c>
      <c r="U21" s="13" t="s">
        <v>83</v>
      </c>
      <c r="V21" s="13"/>
      <c r="W21" s="13"/>
      <c r="X21" s="13"/>
      <c r="Y21" s="13"/>
      <c r="Z21" s="13"/>
      <c r="AA21" s="13"/>
      <c r="AB21" s="49">
        <v>23</v>
      </c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90" t="s">
        <v>87</v>
      </c>
      <c r="AT21" s="91" t="s">
        <v>83</v>
      </c>
      <c r="AU21" s="91" t="s">
        <v>83</v>
      </c>
      <c r="AV21" s="91" t="s">
        <v>83</v>
      </c>
      <c r="AW21" s="91" t="s">
        <v>83</v>
      </c>
      <c r="AX21" s="91" t="s">
        <v>83</v>
      </c>
      <c r="AY21" s="91" t="s">
        <v>83</v>
      </c>
      <c r="AZ21" s="91" t="s">
        <v>83</v>
      </c>
      <c r="BA21" s="91" t="s">
        <v>83</v>
      </c>
      <c r="BB21" s="92" t="s">
        <v>83</v>
      </c>
      <c r="BC21" s="45">
        <v>1</v>
      </c>
      <c r="BD21" s="51">
        <v>39</v>
      </c>
      <c r="BE21" s="51"/>
      <c r="BF21" s="51"/>
      <c r="BG21" s="51"/>
      <c r="BH21" s="51">
        <v>2</v>
      </c>
      <c r="BI21" s="51"/>
      <c r="BJ21" s="52">
        <v>11</v>
      </c>
      <c r="BK21" s="134">
        <f>BD21+BE21+BF21+BG21+BH21+BI21+BJ21</f>
        <v>52</v>
      </c>
    </row>
    <row r="22" spans="1:63" ht="12.75" customHeight="1">
      <c r="A22" s="193">
        <v>2</v>
      </c>
      <c r="B22" s="194"/>
      <c r="C22" s="2"/>
      <c r="D22" s="2"/>
      <c r="E22" s="2"/>
      <c r="F22" s="2"/>
      <c r="G22" s="2"/>
      <c r="H22" s="50">
        <v>16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50" t="s">
        <v>87</v>
      </c>
      <c r="T22" s="48" t="s">
        <v>83</v>
      </c>
      <c r="U22" s="48" t="s">
        <v>83</v>
      </c>
      <c r="V22" s="2" t="s">
        <v>31</v>
      </c>
      <c r="W22" s="2" t="s">
        <v>31</v>
      </c>
      <c r="X22" s="2" t="s">
        <v>31</v>
      </c>
      <c r="Y22" s="2" t="s">
        <v>31</v>
      </c>
      <c r="Z22" s="2"/>
      <c r="AA22" s="2"/>
      <c r="AB22" s="50">
        <v>19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42"/>
      <c r="AO22" s="42"/>
      <c r="AP22" s="42"/>
      <c r="AQ22" s="42"/>
      <c r="AR22" s="42"/>
      <c r="AS22" s="50" t="s">
        <v>87</v>
      </c>
      <c r="AT22" s="2" t="s">
        <v>83</v>
      </c>
      <c r="AU22" s="2" t="s">
        <v>83</v>
      </c>
      <c r="AV22" s="2" t="s">
        <v>83</v>
      </c>
      <c r="AW22" s="2" t="s">
        <v>83</v>
      </c>
      <c r="AX22" s="2" t="s">
        <v>83</v>
      </c>
      <c r="AY22" s="2" t="s">
        <v>83</v>
      </c>
      <c r="AZ22" s="2" t="s">
        <v>83</v>
      </c>
      <c r="BA22" s="2" t="s">
        <v>83</v>
      </c>
      <c r="BB22" s="16" t="s">
        <v>83</v>
      </c>
      <c r="BC22" s="46">
        <v>2</v>
      </c>
      <c r="BD22" s="53">
        <v>35</v>
      </c>
      <c r="BE22" s="53">
        <v>4</v>
      </c>
      <c r="BF22" s="53"/>
      <c r="BG22" s="53"/>
      <c r="BH22" s="53">
        <v>2</v>
      </c>
      <c r="BI22" s="53"/>
      <c r="BJ22" s="54">
        <v>11</v>
      </c>
      <c r="BK22" s="136">
        <f>BD22+BE22+BF22+BG22+BH22+BI22+BJ22</f>
        <v>52</v>
      </c>
    </row>
    <row r="23" spans="1:63" ht="12.75" customHeight="1">
      <c r="A23" s="193">
        <v>3</v>
      </c>
      <c r="B23" s="194"/>
      <c r="C23" s="2"/>
      <c r="D23" s="2"/>
      <c r="E23" s="2"/>
      <c r="F23" s="2"/>
      <c r="G23" s="2"/>
      <c r="H23" s="50">
        <v>16</v>
      </c>
      <c r="I23" s="2"/>
      <c r="J23" s="2"/>
      <c r="K23" s="2"/>
      <c r="L23" s="2"/>
      <c r="M23" s="42"/>
      <c r="N23" s="42"/>
      <c r="O23" s="42"/>
      <c r="P23" s="42"/>
      <c r="Q23" s="42"/>
      <c r="R23" s="42"/>
      <c r="S23" s="50" t="s">
        <v>87</v>
      </c>
      <c r="T23" s="48" t="s">
        <v>83</v>
      </c>
      <c r="U23" s="48" t="s">
        <v>83</v>
      </c>
      <c r="V23" s="2"/>
      <c r="W23" s="2"/>
      <c r="X23" s="2"/>
      <c r="Y23" s="2"/>
      <c r="Z23" s="2"/>
      <c r="AA23" s="2"/>
      <c r="AB23" s="50">
        <v>19</v>
      </c>
      <c r="AC23" s="2"/>
      <c r="AD23" s="42"/>
      <c r="AE23" s="42"/>
      <c r="AF23" s="42"/>
      <c r="AG23" s="42"/>
      <c r="AH23" s="42"/>
      <c r="AI23" s="50"/>
      <c r="AJ23" s="50"/>
      <c r="AK23" s="50"/>
      <c r="AL23" s="50"/>
      <c r="AM23" s="50"/>
      <c r="AN23" s="44"/>
      <c r="AO23" s="50" t="s">
        <v>87</v>
      </c>
      <c r="AP23" s="42">
        <v>8</v>
      </c>
      <c r="AQ23" s="42">
        <v>8</v>
      </c>
      <c r="AR23" s="42">
        <v>8</v>
      </c>
      <c r="AS23" s="42">
        <v>8</v>
      </c>
      <c r="AT23" s="42">
        <v>8</v>
      </c>
      <c r="AU23" s="2" t="s">
        <v>83</v>
      </c>
      <c r="AV23" s="2" t="s">
        <v>83</v>
      </c>
      <c r="AW23" s="2" t="s">
        <v>83</v>
      </c>
      <c r="AX23" s="2" t="s">
        <v>83</v>
      </c>
      <c r="AY23" s="2" t="s">
        <v>83</v>
      </c>
      <c r="AZ23" s="2" t="s">
        <v>83</v>
      </c>
      <c r="BA23" s="2" t="s">
        <v>83</v>
      </c>
      <c r="BB23" s="16" t="s">
        <v>83</v>
      </c>
      <c r="BC23" s="46">
        <v>3</v>
      </c>
      <c r="BD23" s="53">
        <v>35</v>
      </c>
      <c r="BE23" s="94"/>
      <c r="BF23" s="53">
        <v>5</v>
      </c>
      <c r="BG23" s="53"/>
      <c r="BH23" s="53">
        <v>2</v>
      </c>
      <c r="BI23" s="53"/>
      <c r="BJ23" s="54">
        <v>10</v>
      </c>
      <c r="BK23" s="135">
        <f>BD23+BE23+BF23+BG23+BH23+BI23+BJ23</f>
        <v>52</v>
      </c>
    </row>
    <row r="24" spans="1:63" ht="12.75" customHeight="1">
      <c r="A24" s="193">
        <v>4</v>
      </c>
      <c r="B24" s="194"/>
      <c r="C24" s="2"/>
      <c r="D24" s="2"/>
      <c r="E24" s="2"/>
      <c r="F24" s="2"/>
      <c r="G24" s="2"/>
      <c r="H24" s="50">
        <v>18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48" t="s">
        <v>83</v>
      </c>
      <c r="U24" s="48" t="s">
        <v>83</v>
      </c>
      <c r="V24" s="2"/>
      <c r="W24" s="50" t="s">
        <v>87</v>
      </c>
      <c r="X24" s="42">
        <v>8</v>
      </c>
      <c r="Y24" s="42">
        <v>8</v>
      </c>
      <c r="Z24" s="42">
        <v>8</v>
      </c>
      <c r="AA24" s="42">
        <v>8</v>
      </c>
      <c r="AB24" s="42">
        <v>8</v>
      </c>
      <c r="AC24" s="42">
        <v>8</v>
      </c>
      <c r="AD24" s="42">
        <v>8</v>
      </c>
      <c r="AE24" s="42">
        <v>8</v>
      </c>
      <c r="AF24" s="42">
        <v>8</v>
      </c>
      <c r="AG24" s="42">
        <v>8</v>
      </c>
      <c r="AH24" s="42">
        <v>8</v>
      </c>
      <c r="AI24" s="42">
        <v>8</v>
      </c>
      <c r="AJ24" s="50" t="s">
        <v>29</v>
      </c>
      <c r="AK24" s="50" t="s">
        <v>29</v>
      </c>
      <c r="AL24" s="50" t="s">
        <v>29</v>
      </c>
      <c r="AM24" s="50" t="s">
        <v>29</v>
      </c>
      <c r="AN24" s="44" t="s">
        <v>86</v>
      </c>
      <c r="AO24" s="44" t="s">
        <v>86</v>
      </c>
      <c r="AP24" s="44" t="s">
        <v>86</v>
      </c>
      <c r="AQ24" s="44" t="s">
        <v>86</v>
      </c>
      <c r="AR24" s="50" t="s">
        <v>11</v>
      </c>
      <c r="AS24" s="50" t="s">
        <v>11</v>
      </c>
      <c r="AT24" s="2"/>
      <c r="AU24" s="2"/>
      <c r="AV24" s="2"/>
      <c r="AW24" s="2"/>
      <c r="AX24" s="2"/>
      <c r="AY24" s="2"/>
      <c r="AZ24" s="2"/>
      <c r="BA24" s="2"/>
      <c r="BB24" s="16"/>
      <c r="BC24" s="46">
        <v>4</v>
      </c>
      <c r="BD24" s="53">
        <v>18</v>
      </c>
      <c r="BE24" s="53"/>
      <c r="BF24" s="53">
        <v>12</v>
      </c>
      <c r="BG24" s="53">
        <v>4</v>
      </c>
      <c r="BH24" s="53">
        <v>1</v>
      </c>
      <c r="BI24" s="53">
        <v>6</v>
      </c>
      <c r="BJ24" s="54">
        <v>2</v>
      </c>
      <c r="BK24" s="133">
        <f>BD24+BE24+BF24+BG24+BH24+BI24+BJ24</f>
        <v>43</v>
      </c>
    </row>
    <row r="25" spans="1:63" ht="12.75" customHeight="1" thickBot="1">
      <c r="A25" s="206">
        <v>5</v>
      </c>
      <c r="B25" s="207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5"/>
      <c r="AO25" s="15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7"/>
      <c r="BC25" s="47">
        <v>5</v>
      </c>
      <c r="BD25" s="55"/>
      <c r="BE25" s="55"/>
      <c r="BF25" s="55"/>
      <c r="BG25" s="55"/>
      <c r="BH25" s="55"/>
      <c r="BI25" s="55"/>
      <c r="BJ25" s="56"/>
      <c r="BK25" s="93"/>
    </row>
    <row r="26" spans="2:63" ht="12.75" customHeight="1" thickBot="1">
      <c r="B26" s="4"/>
      <c r="BB26" s="221" t="s">
        <v>24</v>
      </c>
      <c r="BC26" s="222"/>
      <c r="BD26" s="101">
        <f>SUM(BD21:BD25)</f>
        <v>127</v>
      </c>
      <c r="BE26" s="101">
        <f aca="true" t="shared" si="0" ref="BE26:BK26">SUM(BE21:BE25)</f>
        <v>4</v>
      </c>
      <c r="BF26" s="101">
        <f t="shared" si="0"/>
        <v>17</v>
      </c>
      <c r="BG26" s="101">
        <f t="shared" si="0"/>
        <v>4</v>
      </c>
      <c r="BH26" s="101">
        <f t="shared" si="0"/>
        <v>7</v>
      </c>
      <c r="BI26" s="101">
        <f t="shared" si="0"/>
        <v>6</v>
      </c>
      <c r="BJ26" s="101">
        <f t="shared" si="0"/>
        <v>34</v>
      </c>
      <c r="BK26" s="101">
        <f t="shared" si="0"/>
        <v>199</v>
      </c>
    </row>
    <row r="27" spans="1:63" ht="12.75" customHeight="1">
      <c r="A27" s="195" t="s">
        <v>25</v>
      </c>
      <c r="B27" s="195"/>
      <c r="C27" s="195"/>
      <c r="D27" s="195"/>
      <c r="E27" s="195"/>
      <c r="F27" s="195"/>
      <c r="G27" s="6"/>
      <c r="H27" s="195" t="s">
        <v>27</v>
      </c>
      <c r="I27" s="195"/>
      <c r="J27" s="195"/>
      <c r="K27" s="195"/>
      <c r="L27" s="195"/>
      <c r="M27" s="195"/>
      <c r="N27" s="195"/>
      <c r="O27" s="6"/>
      <c r="P27" s="195" t="s">
        <v>79</v>
      </c>
      <c r="Q27" s="195"/>
      <c r="R27" s="195"/>
      <c r="S27" s="195"/>
      <c r="T27" s="195"/>
      <c r="U27" s="195"/>
      <c r="V27" s="195"/>
      <c r="W27" s="12"/>
      <c r="X27" s="195" t="s">
        <v>80</v>
      </c>
      <c r="Y27" s="195"/>
      <c r="Z27" s="195"/>
      <c r="AA27" s="195"/>
      <c r="AB27" s="195"/>
      <c r="AC27" s="195"/>
      <c r="AD27" s="195"/>
      <c r="AE27" s="6"/>
      <c r="AF27" s="195" t="s">
        <v>81</v>
      </c>
      <c r="AG27" s="195"/>
      <c r="AH27" s="195"/>
      <c r="AI27" s="195"/>
      <c r="AJ27" s="195"/>
      <c r="AK27" s="195"/>
      <c r="AL27" s="195"/>
      <c r="AM27" s="6"/>
      <c r="AN27" s="195" t="s">
        <v>28</v>
      </c>
      <c r="AO27" s="195"/>
      <c r="AP27" s="195"/>
      <c r="AQ27" s="195"/>
      <c r="AR27" s="195"/>
      <c r="AS27" s="195"/>
      <c r="AT27" s="195"/>
      <c r="AU27" s="6"/>
      <c r="AV27" s="195" t="s">
        <v>82</v>
      </c>
      <c r="AW27" s="195"/>
      <c r="AX27" s="195"/>
      <c r="AY27" s="195"/>
      <c r="AZ27" s="195"/>
      <c r="BA27" s="195"/>
      <c r="BB27" s="195"/>
      <c r="BD27" s="195" t="s">
        <v>85</v>
      </c>
      <c r="BE27" s="195"/>
      <c r="BF27" s="195"/>
      <c r="BG27" s="195" t="s">
        <v>26</v>
      </c>
      <c r="BH27" s="195"/>
      <c r="BI27" s="195"/>
      <c r="BJ27" s="195"/>
      <c r="BK27" s="6"/>
    </row>
    <row r="28" spans="1:63" ht="12.75" customHeight="1">
      <c r="A28" s="195"/>
      <c r="B28" s="195"/>
      <c r="C28" s="195"/>
      <c r="D28" s="195"/>
      <c r="E28" s="195"/>
      <c r="F28" s="195"/>
      <c r="G28" s="6"/>
      <c r="H28" s="195"/>
      <c r="I28" s="195"/>
      <c r="J28" s="195"/>
      <c r="K28" s="195"/>
      <c r="L28" s="195"/>
      <c r="M28" s="195"/>
      <c r="N28" s="195"/>
      <c r="O28" s="6"/>
      <c r="P28" s="195"/>
      <c r="Q28" s="195"/>
      <c r="R28" s="195"/>
      <c r="S28" s="195"/>
      <c r="T28" s="195"/>
      <c r="U28" s="195"/>
      <c r="V28" s="195"/>
      <c r="W28" s="12"/>
      <c r="X28" s="195"/>
      <c r="Y28" s="195"/>
      <c r="Z28" s="195"/>
      <c r="AA28" s="195"/>
      <c r="AB28" s="195"/>
      <c r="AC28" s="195"/>
      <c r="AD28" s="195"/>
      <c r="AE28" s="6"/>
      <c r="AF28" s="195"/>
      <c r="AG28" s="195"/>
      <c r="AH28" s="195"/>
      <c r="AI28" s="195"/>
      <c r="AJ28" s="195"/>
      <c r="AK28" s="195"/>
      <c r="AL28" s="195"/>
      <c r="AM28" s="6"/>
      <c r="AN28" s="195"/>
      <c r="AO28" s="195"/>
      <c r="AP28" s="195"/>
      <c r="AQ28" s="195"/>
      <c r="AR28" s="195"/>
      <c r="AS28" s="195"/>
      <c r="AT28" s="195"/>
      <c r="AU28" s="6"/>
      <c r="AV28" s="195"/>
      <c r="AW28" s="195"/>
      <c r="AX28" s="195"/>
      <c r="AY28" s="195"/>
      <c r="AZ28" s="195"/>
      <c r="BA28" s="195"/>
      <c r="BB28" s="195"/>
      <c r="BD28" s="195"/>
      <c r="BE28" s="195"/>
      <c r="BF28" s="195"/>
      <c r="BG28" s="195"/>
      <c r="BH28" s="195"/>
      <c r="BI28" s="195"/>
      <c r="BJ28" s="195"/>
      <c r="BK28" s="6"/>
    </row>
    <row r="29" spans="1:63" ht="12.75" customHeight="1">
      <c r="A29" s="195"/>
      <c r="B29" s="195"/>
      <c r="C29" s="195"/>
      <c r="D29" s="195"/>
      <c r="E29" s="195"/>
      <c r="F29" s="195"/>
      <c r="G29" s="6"/>
      <c r="H29" s="195"/>
      <c r="I29" s="195"/>
      <c r="J29" s="195"/>
      <c r="K29" s="195"/>
      <c r="L29" s="195"/>
      <c r="M29" s="195"/>
      <c r="N29" s="195"/>
      <c r="O29" s="6"/>
      <c r="P29" s="195"/>
      <c r="Q29" s="195"/>
      <c r="R29" s="195"/>
      <c r="S29" s="195"/>
      <c r="T29" s="195"/>
      <c r="U29" s="195"/>
      <c r="V29" s="195"/>
      <c r="W29" s="12"/>
      <c r="X29" s="195"/>
      <c r="Y29" s="195"/>
      <c r="Z29" s="195"/>
      <c r="AA29" s="195"/>
      <c r="AB29" s="195"/>
      <c r="AC29" s="195"/>
      <c r="AD29" s="195"/>
      <c r="AE29" s="6"/>
      <c r="AF29" s="195"/>
      <c r="AG29" s="195"/>
      <c r="AH29" s="195"/>
      <c r="AI29" s="195"/>
      <c r="AJ29" s="195"/>
      <c r="AK29" s="195"/>
      <c r="AL29" s="195"/>
      <c r="AM29" s="6"/>
      <c r="AN29" s="195"/>
      <c r="AO29" s="195"/>
      <c r="AP29" s="195"/>
      <c r="AQ29" s="195"/>
      <c r="AR29" s="195"/>
      <c r="AS29" s="195"/>
      <c r="AT29" s="195"/>
      <c r="AU29" s="6"/>
      <c r="AV29" s="195"/>
      <c r="AW29" s="195"/>
      <c r="AX29" s="195"/>
      <c r="AY29" s="195"/>
      <c r="AZ29" s="195"/>
      <c r="BA29" s="195"/>
      <c r="BB29" s="195"/>
      <c r="BD29" s="195"/>
      <c r="BE29" s="195"/>
      <c r="BF29" s="195"/>
      <c r="BG29" s="195"/>
      <c r="BH29" s="195"/>
      <c r="BI29" s="195"/>
      <c r="BJ29" s="195"/>
      <c r="BK29" s="6"/>
    </row>
    <row r="30" spans="1:63" ht="9" customHeight="1">
      <c r="A30" s="195"/>
      <c r="B30" s="195"/>
      <c r="C30" s="195"/>
      <c r="D30" s="195"/>
      <c r="E30" s="195"/>
      <c r="F30" s="195"/>
      <c r="G30" s="6"/>
      <c r="H30" s="195"/>
      <c r="I30" s="195"/>
      <c r="J30" s="195"/>
      <c r="K30" s="195"/>
      <c r="L30" s="195"/>
      <c r="M30" s="195"/>
      <c r="N30" s="195"/>
      <c r="O30" s="6"/>
      <c r="P30" s="195"/>
      <c r="Q30" s="195"/>
      <c r="R30" s="195"/>
      <c r="S30" s="195"/>
      <c r="T30" s="195"/>
      <c r="U30" s="195"/>
      <c r="V30" s="195"/>
      <c r="W30" s="12"/>
      <c r="X30" s="195"/>
      <c r="Y30" s="195"/>
      <c r="Z30" s="195"/>
      <c r="AA30" s="195"/>
      <c r="AB30" s="195"/>
      <c r="AC30" s="195"/>
      <c r="AD30" s="195"/>
      <c r="AE30" s="6"/>
      <c r="AF30" s="195"/>
      <c r="AG30" s="195"/>
      <c r="AH30" s="195"/>
      <c r="AI30" s="195"/>
      <c r="AJ30" s="195"/>
      <c r="AK30" s="195"/>
      <c r="AL30" s="195"/>
      <c r="AM30" s="6"/>
      <c r="AN30" s="195"/>
      <c r="AO30" s="195"/>
      <c r="AP30" s="195"/>
      <c r="AQ30" s="195"/>
      <c r="AR30" s="195"/>
      <c r="AS30" s="195"/>
      <c r="AT30" s="195"/>
      <c r="AU30" s="6"/>
      <c r="AV30" s="195"/>
      <c r="AW30" s="195"/>
      <c r="AX30" s="195"/>
      <c r="AY30" s="195"/>
      <c r="AZ30" s="195"/>
      <c r="BA30" s="195"/>
      <c r="BB30" s="195"/>
      <c r="BD30" s="195"/>
      <c r="BE30" s="195"/>
      <c r="BF30" s="195"/>
      <c r="BG30" s="195"/>
      <c r="BH30" s="195"/>
      <c r="BI30" s="195"/>
      <c r="BJ30" s="195"/>
      <c r="BK30" s="6"/>
    </row>
    <row r="31" spans="1:63" ht="0.75" customHeight="1" hidden="1">
      <c r="A31" s="195"/>
      <c r="B31" s="195"/>
      <c r="C31" s="195"/>
      <c r="D31" s="195"/>
      <c r="E31" s="195"/>
      <c r="F31" s="195"/>
      <c r="G31" s="6"/>
      <c r="H31" s="195"/>
      <c r="I31" s="195"/>
      <c r="J31" s="195"/>
      <c r="K31" s="195"/>
      <c r="L31" s="195"/>
      <c r="M31" s="195"/>
      <c r="N31" s="195"/>
      <c r="O31" s="6"/>
      <c r="P31" s="195"/>
      <c r="Q31" s="195"/>
      <c r="R31" s="195"/>
      <c r="S31" s="195"/>
      <c r="T31" s="195"/>
      <c r="U31" s="195"/>
      <c r="V31" s="195"/>
      <c r="W31" s="12"/>
      <c r="X31" s="195"/>
      <c r="Y31" s="195"/>
      <c r="Z31" s="195"/>
      <c r="AA31" s="195"/>
      <c r="AB31" s="195"/>
      <c r="AC31" s="195"/>
      <c r="AD31" s="195"/>
      <c r="AE31" s="6"/>
      <c r="AF31" s="195"/>
      <c r="AG31" s="195"/>
      <c r="AH31" s="195"/>
      <c r="AI31" s="195"/>
      <c r="AJ31" s="195"/>
      <c r="AK31" s="195"/>
      <c r="AL31" s="195"/>
      <c r="AM31" s="6"/>
      <c r="AN31" s="195"/>
      <c r="AO31" s="195"/>
      <c r="AP31" s="195"/>
      <c r="AQ31" s="195"/>
      <c r="AR31" s="195"/>
      <c r="AS31" s="195"/>
      <c r="AT31" s="195"/>
      <c r="AU31" s="6"/>
      <c r="AV31" s="195"/>
      <c r="AW31" s="195"/>
      <c r="AX31" s="195"/>
      <c r="AY31" s="195"/>
      <c r="AZ31" s="195"/>
      <c r="BA31" s="195"/>
      <c r="BB31" s="195"/>
      <c r="BD31" s="195"/>
      <c r="BE31" s="195"/>
      <c r="BF31" s="195"/>
      <c r="BG31" s="195"/>
      <c r="BH31" s="195"/>
      <c r="BI31" s="195"/>
      <c r="BJ31" s="195"/>
      <c r="BK31" s="6"/>
    </row>
    <row r="32" spans="2:63" ht="12.75" customHeight="1">
      <c r="B32" s="4"/>
      <c r="C32" s="8"/>
      <c r="D32" s="8"/>
      <c r="E32" s="8"/>
      <c r="F32" s="8"/>
      <c r="G32" s="8"/>
      <c r="H32" s="8"/>
      <c r="I32" s="6"/>
      <c r="J32" s="6"/>
      <c r="K32" s="6"/>
      <c r="L32" s="8"/>
      <c r="M32" s="8"/>
      <c r="N32" s="8"/>
      <c r="O32" s="8"/>
      <c r="P32" s="8"/>
      <c r="Q32" s="9"/>
      <c r="R32" s="10"/>
      <c r="S32" s="8"/>
      <c r="T32" s="8"/>
      <c r="U32" s="8"/>
      <c r="V32" s="8"/>
      <c r="W32" s="8"/>
      <c r="X32" s="8"/>
      <c r="Y32" s="8"/>
      <c r="Z32" s="8"/>
      <c r="AA32" s="5"/>
      <c r="AB32" s="5"/>
      <c r="AC32" s="8"/>
      <c r="AD32" s="8"/>
      <c r="AE32" s="8"/>
      <c r="AF32" s="8"/>
      <c r="AG32" s="8"/>
      <c r="AH32" s="8"/>
      <c r="AI32" s="6"/>
      <c r="AJ32" s="6"/>
      <c r="AK32" s="6"/>
      <c r="AL32" s="8"/>
      <c r="AM32" s="8"/>
      <c r="AN32" s="8"/>
      <c r="AO32" s="8"/>
      <c r="AP32" s="8"/>
      <c r="AQ32" s="5"/>
      <c r="AR32" s="5"/>
      <c r="AS32" s="8"/>
      <c r="AT32" s="8"/>
      <c r="AU32" s="8"/>
      <c r="AV32" s="8"/>
      <c r="AW32" s="8"/>
      <c r="AX32" s="8"/>
      <c r="AY32" s="5"/>
      <c r="AZ32" s="5"/>
      <c r="BA32" s="8"/>
      <c r="BB32" s="8"/>
      <c r="BC32" s="8"/>
      <c r="BD32" s="5"/>
      <c r="BE32" s="8"/>
      <c r="BF32" s="8"/>
      <c r="BG32" s="5"/>
      <c r="BH32" s="6"/>
      <c r="BI32" s="6"/>
      <c r="BJ32" s="6"/>
      <c r="BK32" s="6"/>
    </row>
    <row r="33" spans="10:63" ht="12.75" customHeight="1">
      <c r="J33" s="196"/>
      <c r="K33" s="197"/>
      <c r="L33" s="190"/>
      <c r="O33" s="6"/>
      <c r="P33" s="6"/>
      <c r="R33" s="196" t="s">
        <v>31</v>
      </c>
      <c r="S33" s="197"/>
      <c r="T33" s="190"/>
      <c r="Z33" s="196">
        <v>8</v>
      </c>
      <c r="AA33" s="197"/>
      <c r="AB33" s="190"/>
      <c r="AH33" s="196" t="s">
        <v>29</v>
      </c>
      <c r="AI33" s="197"/>
      <c r="AJ33" s="190"/>
      <c r="AP33" s="196" t="s">
        <v>30</v>
      </c>
      <c r="AQ33" s="197"/>
      <c r="AR33" s="190"/>
      <c r="AX33" s="196" t="s">
        <v>11</v>
      </c>
      <c r="AY33" s="197"/>
      <c r="AZ33" s="190"/>
      <c r="BE33" s="189" t="s">
        <v>86</v>
      </c>
      <c r="BF33" s="190"/>
      <c r="BH33" s="189" t="s">
        <v>83</v>
      </c>
      <c r="BI33" s="190"/>
      <c r="BJ33" s="6"/>
      <c r="BK33" s="6"/>
    </row>
    <row r="34" spans="10:63" ht="12.75" customHeight="1">
      <c r="J34" s="191"/>
      <c r="K34" s="198"/>
      <c r="L34" s="192"/>
      <c r="O34" s="6"/>
      <c r="P34" s="6"/>
      <c r="R34" s="191"/>
      <c r="S34" s="198"/>
      <c r="T34" s="192"/>
      <c r="Z34" s="191"/>
      <c r="AA34" s="198"/>
      <c r="AB34" s="192"/>
      <c r="AH34" s="191"/>
      <c r="AI34" s="198"/>
      <c r="AJ34" s="192"/>
      <c r="AP34" s="191"/>
      <c r="AQ34" s="198"/>
      <c r="AR34" s="192"/>
      <c r="AX34" s="191"/>
      <c r="AY34" s="198"/>
      <c r="AZ34" s="192"/>
      <c r="BE34" s="191"/>
      <c r="BF34" s="192"/>
      <c r="BH34" s="191"/>
      <c r="BI34" s="192"/>
      <c r="BJ34" s="6"/>
      <c r="BK34" s="6"/>
    </row>
    <row r="35" spans="15:63" ht="12.75" customHeight="1">
      <c r="O35" s="6"/>
      <c r="P35" s="6"/>
      <c r="BF35" s="6"/>
      <c r="BH35" s="6"/>
      <c r="BI35" s="6"/>
      <c r="BJ35" s="6"/>
      <c r="BK35" s="6"/>
    </row>
    <row r="36" spans="15:63" ht="12.75" customHeight="1">
      <c r="O36" s="6"/>
      <c r="P36" s="6"/>
      <c r="BF36" s="6"/>
      <c r="BH36" s="6"/>
      <c r="BI36" s="6"/>
      <c r="BJ36" s="6"/>
      <c r="BK36" s="6"/>
    </row>
    <row r="37" spans="15:63" ht="12.75" customHeight="1">
      <c r="O37" s="6"/>
      <c r="P37" s="6"/>
      <c r="BF37" s="6"/>
      <c r="BH37" s="6"/>
      <c r="BI37" s="6"/>
      <c r="BJ37" s="6"/>
      <c r="BK37" s="6"/>
    </row>
    <row r="38" spans="3:63" ht="12.7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</row>
    <row r="40" spans="17:23" ht="12.75">
      <c r="Q40" s="6"/>
      <c r="R40" s="6"/>
      <c r="S40" s="6"/>
      <c r="T40" s="6"/>
      <c r="U40" s="6"/>
      <c r="V40" s="6"/>
      <c r="W40" s="6"/>
    </row>
    <row r="41" spans="17:23" ht="12.75">
      <c r="Q41" s="6"/>
      <c r="R41" s="6"/>
      <c r="S41" s="6"/>
      <c r="T41" s="6"/>
      <c r="U41" s="6"/>
      <c r="V41" s="6"/>
      <c r="W41" s="6"/>
    </row>
    <row r="42" spans="17:23" ht="12.75">
      <c r="Q42" s="6"/>
      <c r="R42" s="6"/>
      <c r="S42" s="6"/>
      <c r="T42" s="6"/>
      <c r="U42" s="6"/>
      <c r="V42" s="6"/>
      <c r="W42" s="6"/>
    </row>
    <row r="43" spans="17:23" ht="12.75">
      <c r="Q43" s="6"/>
      <c r="R43" s="6"/>
      <c r="S43" s="6"/>
      <c r="T43" s="6"/>
      <c r="U43" s="6"/>
      <c r="V43" s="6"/>
      <c r="W43" s="6"/>
    </row>
    <row r="44" spans="17:23" ht="12.75">
      <c r="Q44" s="6"/>
      <c r="R44" s="6"/>
      <c r="S44" s="6"/>
      <c r="T44" s="6"/>
      <c r="U44" s="6"/>
      <c r="V44" s="6"/>
      <c r="W44" s="6"/>
    </row>
  </sheetData>
  <sheetProtection/>
  <mergeCells count="67">
    <mergeCell ref="AY11:BB12"/>
    <mergeCell ref="V3:AZ3"/>
    <mergeCell ref="V5:AZ5"/>
    <mergeCell ref="U4:BA4"/>
    <mergeCell ref="V6:AZ6"/>
    <mergeCell ref="V7:AZ7"/>
    <mergeCell ref="AX11:AX20"/>
    <mergeCell ref="BJ11:BJ20"/>
    <mergeCell ref="BE11:BE20"/>
    <mergeCell ref="BD11:BD20"/>
    <mergeCell ref="G11:G20"/>
    <mergeCell ref="AU11:AW12"/>
    <mergeCell ref="H11:J12"/>
    <mergeCell ref="AG11:AG20"/>
    <mergeCell ref="T11:T20"/>
    <mergeCell ref="Y11:AA12"/>
    <mergeCell ref="AB11:AB20"/>
    <mergeCell ref="P27:V31"/>
    <mergeCell ref="BD27:BF31"/>
    <mergeCell ref="BB26:BC26"/>
    <mergeCell ref="X27:AD31"/>
    <mergeCell ref="BD2:BK6"/>
    <mergeCell ref="BK11:BK20"/>
    <mergeCell ref="BC10:BK10"/>
    <mergeCell ref="BI11:BI20"/>
    <mergeCell ref="BG13:BG20"/>
    <mergeCell ref="BH11:BH20"/>
    <mergeCell ref="BF13:BF20"/>
    <mergeCell ref="BF11:BG12"/>
    <mergeCell ref="BG27:BJ31"/>
    <mergeCell ref="AH11:AJ12"/>
    <mergeCell ref="AP11:AS12"/>
    <mergeCell ref="AF27:AL31"/>
    <mergeCell ref="AK11:AK20"/>
    <mergeCell ref="AC11:AF12"/>
    <mergeCell ref="AV27:BB31"/>
    <mergeCell ref="BC11:BC20"/>
    <mergeCell ref="AH33:AJ34"/>
    <mergeCell ref="AP33:AR34"/>
    <mergeCell ref="AL11:AO12"/>
    <mergeCell ref="V2:AZ2"/>
    <mergeCell ref="U11:W12"/>
    <mergeCell ref="V8:AZ8"/>
    <mergeCell ref="V9:AZ9"/>
    <mergeCell ref="A10:BB10"/>
    <mergeCell ref="K11:K20"/>
    <mergeCell ref="L11:O12"/>
    <mergeCell ref="E1:BP1"/>
    <mergeCell ref="AX33:AZ34"/>
    <mergeCell ref="C11:F12"/>
    <mergeCell ref="X11:X20"/>
    <mergeCell ref="P11:S12"/>
    <mergeCell ref="AN27:AT31"/>
    <mergeCell ref="A27:F31"/>
    <mergeCell ref="A23:B23"/>
    <mergeCell ref="A24:B24"/>
    <mergeCell ref="A25:B25"/>
    <mergeCell ref="A21:B21"/>
    <mergeCell ref="AT11:AT20"/>
    <mergeCell ref="A11:B20"/>
    <mergeCell ref="BH33:BI34"/>
    <mergeCell ref="BE33:BF34"/>
    <mergeCell ref="A22:B22"/>
    <mergeCell ref="H27:N31"/>
    <mergeCell ref="J33:L34"/>
    <mergeCell ref="R33:T34"/>
    <mergeCell ref="Z33:AB34"/>
  </mergeCells>
  <printOptions/>
  <pageMargins left="0.2362204724409449" right="0" top="0.5905511811023623" bottom="0" header="0" footer="0"/>
  <pageSetup horizontalDpi="600" verticalDpi="600" orientation="landscape" paperSize="9" r:id="rId1"/>
  <colBreaks count="1" manualBreakCount="1">
    <brk id="6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10.8515625" style="6" customWidth="1"/>
    <col min="2" max="2" width="62.7109375" style="6" customWidth="1"/>
    <col min="3" max="3" width="4.8515625" style="11" customWidth="1"/>
    <col min="4" max="4" width="3.421875" style="11" customWidth="1"/>
    <col min="5" max="5" width="6.7109375" style="11" customWidth="1"/>
    <col min="6" max="6" width="4.8515625" style="11" customWidth="1"/>
    <col min="7" max="8" width="5.7109375" style="11" customWidth="1"/>
    <col min="9" max="10" width="6.140625" style="11" customWidth="1"/>
    <col min="11" max="11" width="6.57421875" style="11" customWidth="1"/>
    <col min="12" max="12" width="5.421875" style="11" customWidth="1"/>
    <col min="13" max="13" width="5.7109375" style="11" customWidth="1"/>
    <col min="14" max="14" width="6.28125" style="11" customWidth="1"/>
    <col min="15" max="15" width="6.140625" style="11" customWidth="1"/>
    <col min="16" max="17" width="6.57421875" style="11" customWidth="1"/>
    <col min="18" max="20" width="6.421875" style="11" customWidth="1"/>
    <col min="21" max="21" width="8.8515625" style="6" customWidth="1"/>
    <col min="22" max="16384" width="9.140625" style="6" customWidth="1"/>
  </cols>
  <sheetData>
    <row r="1" spans="1:20" ht="18.75">
      <c r="A1" s="208" t="s">
        <v>210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</row>
    <row r="3" spans="1:20" s="29" customFormat="1" ht="27.75" customHeight="1">
      <c r="A3" s="261" t="s">
        <v>33</v>
      </c>
      <c r="B3" s="264" t="s">
        <v>62</v>
      </c>
      <c r="C3" s="267" t="s">
        <v>122</v>
      </c>
      <c r="D3" s="268"/>
      <c r="E3" s="268"/>
      <c r="F3" s="269"/>
      <c r="G3" s="256" t="s">
        <v>39</v>
      </c>
      <c r="H3" s="257"/>
      <c r="I3" s="276"/>
      <c r="J3" s="276"/>
      <c r="K3" s="276"/>
      <c r="L3" s="277"/>
      <c r="M3" s="267" t="s">
        <v>116</v>
      </c>
      <c r="N3" s="278"/>
      <c r="O3" s="281" t="s">
        <v>133</v>
      </c>
      <c r="P3" s="282"/>
      <c r="Q3" s="282"/>
      <c r="R3" s="282"/>
      <c r="S3" s="282"/>
      <c r="T3" s="283"/>
    </row>
    <row r="4" spans="1:20" s="29" customFormat="1" ht="15" customHeight="1">
      <c r="A4" s="262"/>
      <c r="B4" s="265"/>
      <c r="C4" s="270"/>
      <c r="D4" s="271"/>
      <c r="E4" s="271"/>
      <c r="F4" s="272"/>
      <c r="G4" s="254" t="s">
        <v>40</v>
      </c>
      <c r="H4" s="259" t="s">
        <v>63</v>
      </c>
      <c r="I4" s="256" t="s">
        <v>41</v>
      </c>
      <c r="J4" s="290"/>
      <c r="K4" s="290"/>
      <c r="L4" s="291"/>
      <c r="M4" s="279"/>
      <c r="N4" s="280"/>
      <c r="O4" s="284"/>
      <c r="P4" s="285"/>
      <c r="Q4" s="285"/>
      <c r="R4" s="285"/>
      <c r="S4" s="285"/>
      <c r="T4" s="286"/>
    </row>
    <row r="5" spans="1:20" s="29" customFormat="1" ht="28.5" customHeight="1">
      <c r="A5" s="262"/>
      <c r="B5" s="265"/>
      <c r="C5" s="273"/>
      <c r="D5" s="274"/>
      <c r="E5" s="274"/>
      <c r="F5" s="275"/>
      <c r="G5" s="287"/>
      <c r="H5" s="288"/>
      <c r="I5" s="254" t="s">
        <v>42</v>
      </c>
      <c r="J5" s="256" t="s">
        <v>43</v>
      </c>
      <c r="K5" s="257"/>
      <c r="L5" s="258"/>
      <c r="M5" s="259" t="s">
        <v>66</v>
      </c>
      <c r="N5" s="259" t="s">
        <v>67</v>
      </c>
      <c r="O5" s="251" t="s">
        <v>211</v>
      </c>
      <c r="P5" s="252"/>
      <c r="Q5" s="253" t="s">
        <v>36</v>
      </c>
      <c r="R5" s="252"/>
      <c r="S5" s="253" t="s">
        <v>34</v>
      </c>
      <c r="T5" s="252"/>
    </row>
    <row r="6" spans="1:20" s="29" customFormat="1" ht="142.5" customHeight="1">
      <c r="A6" s="263"/>
      <c r="B6" s="266"/>
      <c r="C6" s="62" t="s">
        <v>120</v>
      </c>
      <c r="D6" s="62" t="s">
        <v>121</v>
      </c>
      <c r="E6" s="62" t="s">
        <v>207</v>
      </c>
      <c r="F6" s="62" t="s">
        <v>208</v>
      </c>
      <c r="G6" s="287"/>
      <c r="H6" s="289"/>
      <c r="I6" s="255"/>
      <c r="J6" s="39" t="s">
        <v>153</v>
      </c>
      <c r="K6" s="39" t="s">
        <v>64</v>
      </c>
      <c r="L6" s="39" t="s">
        <v>65</v>
      </c>
      <c r="M6" s="260"/>
      <c r="N6" s="260"/>
      <c r="O6" s="119" t="s">
        <v>197</v>
      </c>
      <c r="P6" s="120" t="s">
        <v>212</v>
      </c>
      <c r="Q6" s="30" t="s">
        <v>213</v>
      </c>
      <c r="R6" s="30" t="s">
        <v>264</v>
      </c>
      <c r="S6" s="30" t="s">
        <v>265</v>
      </c>
      <c r="T6" s="30" t="s">
        <v>266</v>
      </c>
    </row>
    <row r="7" spans="1:20" ht="15" customHeight="1">
      <c r="A7" s="138">
        <v>1</v>
      </c>
      <c r="B7" s="139">
        <v>2</v>
      </c>
      <c r="C7" s="138">
        <v>3</v>
      </c>
      <c r="D7" s="139">
        <v>4</v>
      </c>
      <c r="E7" s="138">
        <v>5</v>
      </c>
      <c r="F7" s="139">
        <v>6</v>
      </c>
      <c r="G7" s="138">
        <v>7</v>
      </c>
      <c r="H7" s="139">
        <v>8</v>
      </c>
      <c r="I7" s="138">
        <v>9</v>
      </c>
      <c r="J7" s="139">
        <v>10</v>
      </c>
      <c r="K7" s="138">
        <v>11</v>
      </c>
      <c r="L7" s="139">
        <v>12</v>
      </c>
      <c r="M7" s="138">
        <v>13</v>
      </c>
      <c r="N7" s="139">
        <v>14</v>
      </c>
      <c r="O7" s="138">
        <v>15</v>
      </c>
      <c r="P7" s="139">
        <v>16</v>
      </c>
      <c r="Q7" s="138">
        <v>17</v>
      </c>
      <c r="R7" s="139">
        <v>18</v>
      </c>
      <c r="S7" s="138">
        <v>19</v>
      </c>
      <c r="T7" s="139">
        <v>20</v>
      </c>
    </row>
    <row r="8" spans="1:20" s="5" customFormat="1" ht="14.25" customHeight="1" thickBot="1">
      <c r="A8" s="140" t="s">
        <v>214</v>
      </c>
      <c r="B8" s="141" t="s">
        <v>215</v>
      </c>
      <c r="C8" s="159">
        <f>SUM(C9,C12,C14,C17,C21,C26,C30)</f>
        <v>5</v>
      </c>
      <c r="D8" s="159"/>
      <c r="E8" s="159">
        <f aca="true" t="shared" si="0" ref="E8:T8">SUM(E9,E12,E14,E17,E21,E26,E30)</f>
        <v>10</v>
      </c>
      <c r="F8" s="159">
        <f t="shared" si="0"/>
        <v>14</v>
      </c>
      <c r="G8" s="163">
        <f t="shared" si="0"/>
        <v>2106</v>
      </c>
      <c r="H8" s="163">
        <f t="shared" si="0"/>
        <v>702</v>
      </c>
      <c r="I8" s="163">
        <f t="shared" si="0"/>
        <v>1404</v>
      </c>
      <c r="J8" s="163">
        <f t="shared" si="0"/>
        <v>1120</v>
      </c>
      <c r="K8" s="163">
        <f t="shared" si="0"/>
        <v>284</v>
      </c>
      <c r="L8" s="163">
        <f t="shared" si="0"/>
        <v>0</v>
      </c>
      <c r="M8" s="163">
        <f t="shared" si="0"/>
        <v>0</v>
      </c>
      <c r="N8" s="163">
        <f t="shared" si="0"/>
        <v>0</v>
      </c>
      <c r="O8" s="163">
        <f t="shared" si="0"/>
        <v>576</v>
      </c>
      <c r="P8" s="163">
        <f t="shared" si="0"/>
        <v>828</v>
      </c>
      <c r="Q8" s="163">
        <f t="shared" si="0"/>
        <v>0</v>
      </c>
      <c r="R8" s="163">
        <f t="shared" si="0"/>
        <v>0</v>
      </c>
      <c r="S8" s="163">
        <f t="shared" si="0"/>
        <v>0</v>
      </c>
      <c r="T8" s="163">
        <f t="shared" si="0"/>
        <v>0</v>
      </c>
    </row>
    <row r="9" spans="1:20" ht="12" customHeight="1" thickBot="1">
      <c r="A9" s="164" t="s">
        <v>267</v>
      </c>
      <c r="B9" s="165" t="s">
        <v>268</v>
      </c>
      <c r="C9" s="160">
        <v>1</v>
      </c>
      <c r="D9" s="160"/>
      <c r="E9" s="160">
        <v>1</v>
      </c>
      <c r="F9" s="160">
        <v>2</v>
      </c>
      <c r="G9" s="166">
        <f>SUM(G10:G11)</f>
        <v>292</v>
      </c>
      <c r="H9" s="166">
        <f aca="true" t="shared" si="1" ref="H9:T9">SUM(H10:H11)</f>
        <v>97</v>
      </c>
      <c r="I9" s="166">
        <f t="shared" si="1"/>
        <v>195</v>
      </c>
      <c r="J9" s="166">
        <f>SUM(J10:J11)</f>
        <v>195</v>
      </c>
      <c r="K9" s="166">
        <f t="shared" si="1"/>
        <v>0</v>
      </c>
      <c r="L9" s="166">
        <f t="shared" si="1"/>
        <v>0</v>
      </c>
      <c r="M9" s="166">
        <f t="shared" si="1"/>
        <v>0</v>
      </c>
      <c r="N9" s="166">
        <f t="shared" si="1"/>
        <v>0</v>
      </c>
      <c r="O9" s="166">
        <f>SUM(O10:O11)</f>
        <v>80</v>
      </c>
      <c r="P9" s="166">
        <f t="shared" si="1"/>
        <v>115</v>
      </c>
      <c r="Q9" s="166">
        <f t="shared" si="1"/>
        <v>0</v>
      </c>
      <c r="R9" s="166">
        <f t="shared" si="1"/>
        <v>0</v>
      </c>
      <c r="S9" s="166">
        <f t="shared" si="1"/>
        <v>0</v>
      </c>
      <c r="T9" s="166">
        <f t="shared" si="1"/>
        <v>0</v>
      </c>
    </row>
    <row r="10" spans="1:20" ht="12" customHeight="1">
      <c r="A10" s="109" t="s">
        <v>269</v>
      </c>
      <c r="B10" s="142" t="s">
        <v>216</v>
      </c>
      <c r="C10" s="157">
        <v>2</v>
      </c>
      <c r="D10" s="144"/>
      <c r="E10" s="145"/>
      <c r="F10" s="153">
        <v>1</v>
      </c>
      <c r="G10" s="117">
        <f aca="true" t="shared" si="2" ref="G10:G31">SUM(I10,H10)</f>
        <v>117</v>
      </c>
      <c r="H10" s="111">
        <v>39</v>
      </c>
      <c r="I10" s="111">
        <v>78</v>
      </c>
      <c r="J10" s="117">
        <v>78</v>
      </c>
      <c r="K10" s="117"/>
      <c r="L10" s="117"/>
      <c r="M10" s="117"/>
      <c r="N10" s="117"/>
      <c r="O10" s="117">
        <v>32</v>
      </c>
      <c r="P10" s="111">
        <v>46</v>
      </c>
      <c r="Q10" s="117"/>
      <c r="R10" s="117"/>
      <c r="S10" s="117"/>
      <c r="T10" s="117"/>
    </row>
    <row r="11" spans="1:20" ht="12" customHeight="1" thickBot="1">
      <c r="A11" s="112" t="s">
        <v>270</v>
      </c>
      <c r="B11" s="146" t="s">
        <v>217</v>
      </c>
      <c r="C11" s="147"/>
      <c r="D11" s="148"/>
      <c r="E11" s="149">
        <v>1</v>
      </c>
      <c r="F11" s="149">
        <v>2</v>
      </c>
      <c r="G11" s="26">
        <f t="shared" si="2"/>
        <v>175</v>
      </c>
      <c r="H11" s="114">
        <v>58</v>
      </c>
      <c r="I11" s="114">
        <v>117</v>
      </c>
      <c r="J11" s="26">
        <v>117</v>
      </c>
      <c r="K11" s="26"/>
      <c r="L11" s="26"/>
      <c r="M11" s="26"/>
      <c r="N11" s="26"/>
      <c r="O11" s="26">
        <v>48</v>
      </c>
      <c r="P11" s="114">
        <v>69</v>
      </c>
      <c r="Q11" s="26"/>
      <c r="R11" s="26"/>
      <c r="S11" s="26"/>
      <c r="T11" s="26"/>
    </row>
    <row r="12" spans="1:20" ht="12" customHeight="1" thickBot="1">
      <c r="A12" s="164" t="s">
        <v>271</v>
      </c>
      <c r="B12" s="165" t="s">
        <v>272</v>
      </c>
      <c r="C12" s="160">
        <v>0</v>
      </c>
      <c r="D12" s="160"/>
      <c r="E12" s="160">
        <v>1</v>
      </c>
      <c r="F12" s="160">
        <v>1</v>
      </c>
      <c r="G12" s="166">
        <f>SUM(G13)</f>
        <v>117</v>
      </c>
      <c r="H12" s="166">
        <f aca="true" t="shared" si="3" ref="H12:T12">SUM(H13)</f>
        <v>39</v>
      </c>
      <c r="I12" s="166">
        <f t="shared" si="3"/>
        <v>78</v>
      </c>
      <c r="J12" s="166">
        <f t="shared" si="3"/>
        <v>78</v>
      </c>
      <c r="K12" s="166">
        <f t="shared" si="3"/>
        <v>0</v>
      </c>
      <c r="L12" s="166">
        <f t="shared" si="3"/>
        <v>0</v>
      </c>
      <c r="M12" s="166">
        <f t="shared" si="3"/>
        <v>0</v>
      </c>
      <c r="N12" s="166">
        <f t="shared" si="3"/>
        <v>0</v>
      </c>
      <c r="O12" s="166">
        <f t="shared" si="3"/>
        <v>32</v>
      </c>
      <c r="P12" s="166">
        <f t="shared" si="3"/>
        <v>46</v>
      </c>
      <c r="Q12" s="166">
        <f t="shared" si="3"/>
        <v>0</v>
      </c>
      <c r="R12" s="166">
        <f t="shared" si="3"/>
        <v>0</v>
      </c>
      <c r="S12" s="166">
        <f t="shared" si="3"/>
        <v>0</v>
      </c>
      <c r="T12" s="166">
        <f t="shared" si="3"/>
        <v>0</v>
      </c>
    </row>
    <row r="13" spans="1:20" ht="12" customHeight="1" thickBot="1">
      <c r="A13" s="112" t="s">
        <v>273</v>
      </c>
      <c r="B13" s="146" t="s">
        <v>44</v>
      </c>
      <c r="C13" s="150"/>
      <c r="D13" s="151"/>
      <c r="E13" s="152">
        <v>1</v>
      </c>
      <c r="F13" s="152">
        <v>2</v>
      </c>
      <c r="G13" s="73">
        <f t="shared" si="2"/>
        <v>117</v>
      </c>
      <c r="H13" s="116">
        <v>39</v>
      </c>
      <c r="I13" s="116">
        <v>78</v>
      </c>
      <c r="J13" s="73">
        <v>78</v>
      </c>
      <c r="K13" s="73"/>
      <c r="L13" s="73"/>
      <c r="M13" s="73"/>
      <c r="N13" s="73"/>
      <c r="O13" s="73">
        <v>32</v>
      </c>
      <c r="P13" s="116">
        <v>46</v>
      </c>
      <c r="Q13" s="73"/>
      <c r="R13" s="73"/>
      <c r="S13" s="73"/>
      <c r="T13" s="73"/>
    </row>
    <row r="14" spans="1:20" ht="12" customHeight="1" thickBot="1">
      <c r="A14" s="164" t="s">
        <v>274</v>
      </c>
      <c r="B14" s="167" t="s">
        <v>275</v>
      </c>
      <c r="C14" s="160">
        <v>1</v>
      </c>
      <c r="D14" s="161"/>
      <c r="E14" s="162">
        <v>1</v>
      </c>
      <c r="F14" s="162">
        <v>2</v>
      </c>
      <c r="G14" s="166">
        <f aca="true" t="shared" si="4" ref="G14:L14">SUM(G15:G16)</f>
        <v>386</v>
      </c>
      <c r="H14" s="166">
        <f t="shared" si="4"/>
        <v>129</v>
      </c>
      <c r="I14" s="166">
        <f t="shared" si="4"/>
        <v>257</v>
      </c>
      <c r="J14" s="166">
        <f t="shared" si="4"/>
        <v>207</v>
      </c>
      <c r="K14" s="166">
        <f t="shared" si="4"/>
        <v>50</v>
      </c>
      <c r="L14" s="166">
        <f t="shared" si="4"/>
        <v>0</v>
      </c>
      <c r="M14" s="168"/>
      <c r="N14" s="168"/>
      <c r="O14" s="166">
        <f aca="true" t="shared" si="5" ref="O14:T14">SUM(O15:O16)</f>
        <v>96</v>
      </c>
      <c r="P14" s="166">
        <f t="shared" si="5"/>
        <v>161</v>
      </c>
      <c r="Q14" s="166">
        <f t="shared" si="5"/>
        <v>0</v>
      </c>
      <c r="R14" s="166">
        <f t="shared" si="5"/>
        <v>0</v>
      </c>
      <c r="S14" s="166">
        <f t="shared" si="5"/>
        <v>0</v>
      </c>
      <c r="T14" s="166">
        <f t="shared" si="5"/>
        <v>0</v>
      </c>
    </row>
    <row r="15" spans="1:20" ht="12" customHeight="1">
      <c r="A15" s="109" t="s">
        <v>276</v>
      </c>
      <c r="B15" s="142" t="s">
        <v>155</v>
      </c>
      <c r="C15" s="143"/>
      <c r="D15" s="144"/>
      <c r="E15" s="153">
        <v>1</v>
      </c>
      <c r="F15" s="153">
        <v>2</v>
      </c>
      <c r="G15" s="117">
        <f t="shared" si="2"/>
        <v>152</v>
      </c>
      <c r="H15" s="111">
        <v>51</v>
      </c>
      <c r="I15" s="111">
        <v>101</v>
      </c>
      <c r="J15" s="117">
        <v>51</v>
      </c>
      <c r="K15" s="117">
        <v>50</v>
      </c>
      <c r="L15" s="117"/>
      <c r="M15" s="117"/>
      <c r="N15" s="117"/>
      <c r="O15" s="117">
        <v>32</v>
      </c>
      <c r="P15" s="111">
        <v>69</v>
      </c>
      <c r="Q15" s="117"/>
      <c r="R15" s="117"/>
      <c r="S15" s="117"/>
      <c r="T15" s="117"/>
    </row>
    <row r="16" spans="1:20" ht="12" customHeight="1" thickBot="1">
      <c r="A16" s="112" t="s">
        <v>277</v>
      </c>
      <c r="B16" s="146" t="s">
        <v>307</v>
      </c>
      <c r="C16" s="158">
        <v>2</v>
      </c>
      <c r="D16" s="151"/>
      <c r="E16" s="154"/>
      <c r="F16" s="152">
        <v>1</v>
      </c>
      <c r="G16" s="73">
        <f t="shared" si="2"/>
        <v>234</v>
      </c>
      <c r="H16" s="116">
        <v>78</v>
      </c>
      <c r="I16" s="116">
        <v>156</v>
      </c>
      <c r="J16" s="73">
        <v>156</v>
      </c>
      <c r="K16" s="73"/>
      <c r="L16" s="73"/>
      <c r="M16" s="73"/>
      <c r="N16" s="73"/>
      <c r="O16" s="73">
        <v>64</v>
      </c>
      <c r="P16" s="116">
        <v>92</v>
      </c>
      <c r="Q16" s="73"/>
      <c r="R16" s="73"/>
      <c r="S16" s="73"/>
      <c r="T16" s="73"/>
    </row>
    <row r="17" spans="1:20" ht="12" customHeight="1" thickBot="1">
      <c r="A17" s="164" t="s">
        <v>278</v>
      </c>
      <c r="B17" s="165" t="s">
        <v>279</v>
      </c>
      <c r="C17" s="160">
        <v>1</v>
      </c>
      <c r="D17" s="161"/>
      <c r="E17" s="162">
        <v>1</v>
      </c>
      <c r="F17" s="162">
        <v>3</v>
      </c>
      <c r="G17" s="166">
        <f>SUM(G18:G20)</f>
        <v>316</v>
      </c>
      <c r="H17" s="169">
        <f>SUM(H18:H20)</f>
        <v>105</v>
      </c>
      <c r="I17" s="169">
        <f>SUM(I18:I20)</f>
        <v>211</v>
      </c>
      <c r="J17" s="166">
        <f aca="true" t="shared" si="6" ref="J17:T17">SUM(J18:J20)</f>
        <v>211</v>
      </c>
      <c r="K17" s="166">
        <f t="shared" si="6"/>
        <v>0</v>
      </c>
      <c r="L17" s="166">
        <f t="shared" si="6"/>
        <v>0</v>
      </c>
      <c r="M17" s="166">
        <f t="shared" si="6"/>
        <v>0</v>
      </c>
      <c r="N17" s="166">
        <f t="shared" si="6"/>
        <v>0</v>
      </c>
      <c r="O17" s="166">
        <f t="shared" si="6"/>
        <v>96</v>
      </c>
      <c r="P17" s="166">
        <f t="shared" si="6"/>
        <v>115</v>
      </c>
      <c r="Q17" s="166">
        <f t="shared" si="6"/>
        <v>0</v>
      </c>
      <c r="R17" s="166">
        <f t="shared" si="6"/>
        <v>0</v>
      </c>
      <c r="S17" s="166">
        <f t="shared" si="6"/>
        <v>0</v>
      </c>
      <c r="T17" s="166">
        <f t="shared" si="6"/>
        <v>0</v>
      </c>
    </row>
    <row r="18" spans="1:20" ht="12" customHeight="1">
      <c r="A18" s="109" t="s">
        <v>280</v>
      </c>
      <c r="B18" s="142" t="s">
        <v>218</v>
      </c>
      <c r="C18" s="143"/>
      <c r="D18" s="144"/>
      <c r="E18" s="153"/>
      <c r="F18" s="153">
        <v>1.2</v>
      </c>
      <c r="G18" s="117">
        <f t="shared" si="2"/>
        <v>141</v>
      </c>
      <c r="H18" s="111">
        <v>47</v>
      </c>
      <c r="I18" s="111">
        <v>94</v>
      </c>
      <c r="J18" s="117">
        <v>94</v>
      </c>
      <c r="K18" s="118"/>
      <c r="L18" s="117"/>
      <c r="M18" s="118"/>
      <c r="N18" s="118"/>
      <c r="O18" s="117">
        <v>48</v>
      </c>
      <c r="P18" s="111">
        <v>46</v>
      </c>
      <c r="Q18" s="118"/>
      <c r="R18" s="118"/>
      <c r="S18" s="118"/>
      <c r="T18" s="118"/>
    </row>
    <row r="19" spans="1:20" ht="12" customHeight="1">
      <c r="A19" s="112" t="s">
        <v>281</v>
      </c>
      <c r="B19" s="146" t="s">
        <v>308</v>
      </c>
      <c r="C19" s="155">
        <v>1</v>
      </c>
      <c r="D19" s="148"/>
      <c r="E19" s="110"/>
      <c r="F19" s="149">
        <v>2</v>
      </c>
      <c r="G19" s="26">
        <f t="shared" si="2"/>
        <v>117</v>
      </c>
      <c r="H19" s="114">
        <v>39</v>
      </c>
      <c r="I19" s="114">
        <v>78</v>
      </c>
      <c r="J19" s="26">
        <v>78</v>
      </c>
      <c r="K19" s="40"/>
      <c r="L19" s="40"/>
      <c r="M19" s="40"/>
      <c r="N19" s="40"/>
      <c r="O19" s="26">
        <v>32</v>
      </c>
      <c r="P19" s="114">
        <v>46</v>
      </c>
      <c r="Q19" s="40"/>
      <c r="R19" s="40"/>
      <c r="S19" s="40"/>
      <c r="T19" s="40"/>
    </row>
    <row r="20" spans="1:20" ht="12" customHeight="1" thickBot="1">
      <c r="A20" s="109" t="s">
        <v>282</v>
      </c>
      <c r="B20" s="146" t="s">
        <v>219</v>
      </c>
      <c r="C20" s="150"/>
      <c r="D20" s="151"/>
      <c r="E20" s="152">
        <v>2</v>
      </c>
      <c r="F20" s="152">
        <v>1</v>
      </c>
      <c r="G20" s="156">
        <f>SUM(I20,H20)</f>
        <v>58</v>
      </c>
      <c r="H20" s="116">
        <v>19</v>
      </c>
      <c r="I20" s="116">
        <v>39</v>
      </c>
      <c r="J20" s="73">
        <v>39</v>
      </c>
      <c r="K20" s="73"/>
      <c r="L20" s="73"/>
      <c r="M20" s="73"/>
      <c r="N20" s="73"/>
      <c r="O20" s="73">
        <v>16</v>
      </c>
      <c r="P20" s="116">
        <v>23</v>
      </c>
      <c r="Q20" s="73"/>
      <c r="R20" s="73"/>
      <c r="S20" s="73"/>
      <c r="T20" s="73"/>
    </row>
    <row r="21" spans="1:20" ht="12" customHeight="1" thickBot="1">
      <c r="A21" s="164" t="s">
        <v>283</v>
      </c>
      <c r="B21" s="165" t="s">
        <v>284</v>
      </c>
      <c r="C21" s="160">
        <v>2</v>
      </c>
      <c r="D21" s="161"/>
      <c r="E21" s="162">
        <v>3</v>
      </c>
      <c r="F21" s="162">
        <v>3</v>
      </c>
      <c r="G21" s="169">
        <f>SUM(G22:G25)</f>
        <v>526</v>
      </c>
      <c r="H21" s="169">
        <f>SUM(H22:H25)</f>
        <v>175</v>
      </c>
      <c r="I21" s="169">
        <f>SUM(I22:I25)</f>
        <v>351</v>
      </c>
      <c r="J21" s="166">
        <f>SUM(J22:J25)</f>
        <v>273</v>
      </c>
      <c r="K21" s="166">
        <f>SUM(K22:K25)</f>
        <v>78</v>
      </c>
      <c r="L21" s="166">
        <f>SUM(L22:L24)</f>
        <v>0</v>
      </c>
      <c r="M21" s="166">
        <f>SUM(M22:M24)</f>
        <v>0</v>
      </c>
      <c r="N21" s="166">
        <f>SUM(N22:N24)</f>
        <v>0</v>
      </c>
      <c r="O21" s="166">
        <f>SUM(O22:O25)</f>
        <v>144</v>
      </c>
      <c r="P21" s="169">
        <f>SUM(P22:P25)</f>
        <v>207</v>
      </c>
      <c r="Q21" s="166">
        <f>SUM(Q22:Q24)</f>
        <v>0</v>
      </c>
      <c r="R21" s="166">
        <f>SUM(R22:R24)</f>
        <v>0</v>
      </c>
      <c r="S21" s="166">
        <f>SUM(S22:S24)</f>
        <v>0</v>
      </c>
      <c r="T21" s="166">
        <f>SUM(T22:T24)</f>
        <v>0</v>
      </c>
    </row>
    <row r="22" spans="1:20" ht="12" customHeight="1">
      <c r="A22" s="109" t="s">
        <v>285</v>
      </c>
      <c r="B22" s="142" t="s">
        <v>220</v>
      </c>
      <c r="C22" s="157">
        <v>2</v>
      </c>
      <c r="D22" s="144"/>
      <c r="E22" s="153">
        <v>1</v>
      </c>
      <c r="F22" s="153"/>
      <c r="G22" s="170">
        <f>SUM(I22,H22)</f>
        <v>175</v>
      </c>
      <c r="H22" s="111">
        <v>58</v>
      </c>
      <c r="I22" s="111">
        <v>117</v>
      </c>
      <c r="J22" s="117">
        <v>79</v>
      </c>
      <c r="K22" s="117">
        <v>38</v>
      </c>
      <c r="L22" s="118"/>
      <c r="M22" s="118"/>
      <c r="N22" s="118"/>
      <c r="O22" s="117">
        <v>48</v>
      </c>
      <c r="P22" s="111">
        <v>69</v>
      </c>
      <c r="Q22" s="118"/>
      <c r="R22" s="118"/>
      <c r="S22" s="118"/>
      <c r="T22" s="118"/>
    </row>
    <row r="23" spans="1:20" ht="12" customHeight="1">
      <c r="A23" s="112" t="s">
        <v>286</v>
      </c>
      <c r="B23" s="146" t="s">
        <v>221</v>
      </c>
      <c r="C23" s="155">
        <v>1</v>
      </c>
      <c r="D23" s="148"/>
      <c r="E23" s="110"/>
      <c r="F23" s="149">
        <v>2</v>
      </c>
      <c r="G23" s="26">
        <f t="shared" si="2"/>
        <v>175</v>
      </c>
      <c r="H23" s="114">
        <v>58</v>
      </c>
      <c r="I23" s="114">
        <v>117</v>
      </c>
      <c r="J23" s="26">
        <v>87</v>
      </c>
      <c r="K23" s="26">
        <v>30</v>
      </c>
      <c r="L23" s="26"/>
      <c r="M23" s="26"/>
      <c r="N23" s="26"/>
      <c r="O23" s="26">
        <v>48</v>
      </c>
      <c r="P23" s="114">
        <v>69</v>
      </c>
      <c r="Q23" s="26"/>
      <c r="R23" s="26"/>
      <c r="S23" s="26"/>
      <c r="T23" s="26"/>
    </row>
    <row r="24" spans="1:20" ht="12" customHeight="1">
      <c r="A24" s="109" t="s">
        <v>287</v>
      </c>
      <c r="B24" s="146" t="s">
        <v>222</v>
      </c>
      <c r="C24" s="147"/>
      <c r="D24" s="148"/>
      <c r="E24" s="149">
        <v>1</v>
      </c>
      <c r="F24" s="149">
        <v>2</v>
      </c>
      <c r="G24" s="26">
        <f t="shared" si="2"/>
        <v>117</v>
      </c>
      <c r="H24" s="114">
        <v>39</v>
      </c>
      <c r="I24" s="114">
        <v>78</v>
      </c>
      <c r="J24" s="26">
        <v>68</v>
      </c>
      <c r="K24" s="26">
        <v>10</v>
      </c>
      <c r="L24" s="26"/>
      <c r="M24" s="40"/>
      <c r="N24" s="40"/>
      <c r="O24" s="26">
        <v>32</v>
      </c>
      <c r="P24" s="114">
        <v>46</v>
      </c>
      <c r="Q24" s="40"/>
      <c r="R24" s="40"/>
      <c r="S24" s="40"/>
      <c r="T24" s="40"/>
    </row>
    <row r="25" spans="1:20" ht="12" customHeight="1" thickBot="1">
      <c r="A25" s="109" t="s">
        <v>309</v>
      </c>
      <c r="B25" s="171" t="s">
        <v>310</v>
      </c>
      <c r="C25" s="172"/>
      <c r="D25" s="173"/>
      <c r="E25" s="174">
        <v>2</v>
      </c>
      <c r="F25" s="174">
        <v>1</v>
      </c>
      <c r="G25" s="26">
        <f t="shared" si="2"/>
        <v>59</v>
      </c>
      <c r="H25" s="176">
        <v>20</v>
      </c>
      <c r="I25" s="176">
        <v>39</v>
      </c>
      <c r="J25" s="175">
        <v>39</v>
      </c>
      <c r="K25" s="175"/>
      <c r="L25" s="175"/>
      <c r="M25" s="177"/>
      <c r="N25" s="177"/>
      <c r="O25" s="175">
        <v>16</v>
      </c>
      <c r="P25" s="176">
        <v>23</v>
      </c>
      <c r="Q25" s="177"/>
      <c r="R25" s="177"/>
      <c r="S25" s="177"/>
      <c r="T25" s="177"/>
    </row>
    <row r="26" spans="1:20" ht="26.25" customHeight="1" thickBot="1">
      <c r="A26" s="164" t="s">
        <v>288</v>
      </c>
      <c r="B26" s="165" t="s">
        <v>289</v>
      </c>
      <c r="C26" s="160">
        <v>0</v>
      </c>
      <c r="D26" s="161"/>
      <c r="E26" s="162">
        <v>2</v>
      </c>
      <c r="F26" s="162">
        <v>2</v>
      </c>
      <c r="G26" s="166">
        <f>SUM(G27:G29)</f>
        <v>410</v>
      </c>
      <c r="H26" s="166">
        <f aca="true" t="shared" si="7" ref="H26:T26">SUM(H27:H29)</f>
        <v>137</v>
      </c>
      <c r="I26" s="166">
        <f t="shared" si="7"/>
        <v>273</v>
      </c>
      <c r="J26" s="166">
        <f t="shared" si="7"/>
        <v>117</v>
      </c>
      <c r="K26" s="166">
        <f t="shared" si="7"/>
        <v>156</v>
      </c>
      <c r="L26" s="166">
        <f t="shared" si="7"/>
        <v>0</v>
      </c>
      <c r="M26" s="166">
        <f t="shared" si="7"/>
        <v>0</v>
      </c>
      <c r="N26" s="166">
        <f t="shared" si="7"/>
        <v>0</v>
      </c>
      <c r="O26" s="166">
        <f t="shared" si="7"/>
        <v>112</v>
      </c>
      <c r="P26" s="166">
        <f t="shared" si="7"/>
        <v>161</v>
      </c>
      <c r="Q26" s="166">
        <f t="shared" si="7"/>
        <v>0</v>
      </c>
      <c r="R26" s="166">
        <f t="shared" si="7"/>
        <v>0</v>
      </c>
      <c r="S26" s="166">
        <f t="shared" si="7"/>
        <v>0</v>
      </c>
      <c r="T26" s="166">
        <f t="shared" si="7"/>
        <v>0</v>
      </c>
    </row>
    <row r="27" spans="1:20" ht="12" customHeight="1">
      <c r="A27" s="109" t="s">
        <v>290</v>
      </c>
      <c r="B27" s="142" t="s">
        <v>163</v>
      </c>
      <c r="C27" s="143"/>
      <c r="D27" s="144"/>
      <c r="E27" s="153">
        <v>1.2</v>
      </c>
      <c r="F27" s="145"/>
      <c r="G27" s="117">
        <f t="shared" si="2"/>
        <v>234</v>
      </c>
      <c r="H27" s="111">
        <v>78</v>
      </c>
      <c r="I27" s="111">
        <v>156</v>
      </c>
      <c r="J27" s="117">
        <v>0</v>
      </c>
      <c r="K27" s="117">
        <v>156</v>
      </c>
      <c r="L27" s="117"/>
      <c r="M27" s="118"/>
      <c r="N27" s="118"/>
      <c r="O27" s="117">
        <v>64</v>
      </c>
      <c r="P27" s="111">
        <v>92</v>
      </c>
      <c r="Q27" s="118"/>
      <c r="R27" s="118"/>
      <c r="S27" s="118"/>
      <c r="T27" s="118"/>
    </row>
    <row r="28" spans="1:20" ht="12" customHeight="1">
      <c r="A28" s="109" t="s">
        <v>291</v>
      </c>
      <c r="B28" s="146" t="s">
        <v>223</v>
      </c>
      <c r="C28" s="150"/>
      <c r="D28" s="151"/>
      <c r="E28" s="152">
        <v>1</v>
      </c>
      <c r="F28" s="152">
        <v>2</v>
      </c>
      <c r="G28" s="73">
        <f>SUM(I28,H28)</f>
        <v>59</v>
      </c>
      <c r="H28" s="116">
        <v>20</v>
      </c>
      <c r="I28" s="116">
        <v>39</v>
      </c>
      <c r="J28" s="73">
        <v>39</v>
      </c>
      <c r="K28" s="115"/>
      <c r="L28" s="115"/>
      <c r="M28" s="115"/>
      <c r="N28" s="115"/>
      <c r="O28" s="73">
        <v>16</v>
      </c>
      <c r="P28" s="116">
        <v>23</v>
      </c>
      <c r="Q28" s="115"/>
      <c r="R28" s="115"/>
      <c r="S28" s="115"/>
      <c r="T28" s="115"/>
    </row>
    <row r="29" spans="1:20" ht="12" customHeight="1" thickBot="1">
      <c r="A29" s="109" t="s">
        <v>292</v>
      </c>
      <c r="B29" s="146" t="s">
        <v>224</v>
      </c>
      <c r="C29" s="150"/>
      <c r="D29" s="151"/>
      <c r="E29" s="152">
        <v>1</v>
      </c>
      <c r="F29" s="152">
        <v>2</v>
      </c>
      <c r="G29" s="73">
        <f t="shared" si="2"/>
        <v>117</v>
      </c>
      <c r="H29" s="116">
        <v>39</v>
      </c>
      <c r="I29" s="116">
        <v>78</v>
      </c>
      <c r="J29" s="73">
        <v>78</v>
      </c>
      <c r="K29" s="73"/>
      <c r="L29" s="115"/>
      <c r="M29" s="115"/>
      <c r="N29" s="115"/>
      <c r="O29" s="73">
        <v>32</v>
      </c>
      <c r="P29" s="116">
        <v>46</v>
      </c>
      <c r="Q29" s="115"/>
      <c r="R29" s="115"/>
      <c r="S29" s="115"/>
      <c r="T29" s="115"/>
    </row>
    <row r="30" spans="1:20" ht="12" customHeight="1" thickBot="1">
      <c r="A30" s="164" t="s">
        <v>293</v>
      </c>
      <c r="B30" s="165" t="s">
        <v>294</v>
      </c>
      <c r="C30" s="160">
        <v>0</v>
      </c>
      <c r="D30" s="161"/>
      <c r="E30" s="162">
        <v>1</v>
      </c>
      <c r="F30" s="162">
        <v>1</v>
      </c>
      <c r="G30" s="166">
        <f>SUM(G31:G31)</f>
        <v>59</v>
      </c>
      <c r="H30" s="166">
        <f>SUM(H31:H32)</f>
        <v>20</v>
      </c>
      <c r="I30" s="166">
        <f>SUM(I31:I32)</f>
        <v>39</v>
      </c>
      <c r="J30" s="166">
        <f>SUM(J31:J32)</f>
        <v>39</v>
      </c>
      <c r="K30" s="166">
        <f>SUM(K31:K32)</f>
        <v>0</v>
      </c>
      <c r="L30" s="166">
        <f>SUM(L31:L32)</f>
        <v>0</v>
      </c>
      <c r="M30" s="166">
        <f>SUM(M31:M34)</f>
        <v>0</v>
      </c>
      <c r="N30" s="166">
        <f>SUM(N31:N34)</f>
        <v>0</v>
      </c>
      <c r="O30" s="166">
        <f aca="true" t="shared" si="8" ref="O30:T30">SUM(O31:O32)</f>
        <v>16</v>
      </c>
      <c r="P30" s="166">
        <f t="shared" si="8"/>
        <v>23</v>
      </c>
      <c r="Q30" s="166">
        <f t="shared" si="8"/>
        <v>0</v>
      </c>
      <c r="R30" s="166">
        <f t="shared" si="8"/>
        <v>0</v>
      </c>
      <c r="S30" s="166">
        <f t="shared" si="8"/>
        <v>0</v>
      </c>
      <c r="T30" s="166">
        <f t="shared" si="8"/>
        <v>0</v>
      </c>
    </row>
    <row r="31" spans="1:20" ht="12" customHeight="1">
      <c r="A31" s="109" t="s">
        <v>295</v>
      </c>
      <c r="B31" s="142" t="s">
        <v>252</v>
      </c>
      <c r="C31" s="143"/>
      <c r="D31" s="144"/>
      <c r="E31" s="153">
        <v>2</v>
      </c>
      <c r="F31" s="153">
        <v>1</v>
      </c>
      <c r="G31" s="117">
        <f t="shared" si="2"/>
        <v>59</v>
      </c>
      <c r="H31" s="111">
        <v>20</v>
      </c>
      <c r="I31" s="111">
        <v>39</v>
      </c>
      <c r="J31" s="117">
        <v>39</v>
      </c>
      <c r="K31" s="117"/>
      <c r="L31" s="117"/>
      <c r="M31" s="117"/>
      <c r="N31" s="117"/>
      <c r="O31" s="117">
        <v>16</v>
      </c>
      <c r="P31" s="111">
        <v>23</v>
      </c>
      <c r="Q31" s="117"/>
      <c r="R31" s="117"/>
      <c r="S31" s="117"/>
      <c r="T31" s="117"/>
    </row>
    <row r="32" spans="1:20" ht="12" customHeight="1">
      <c r="A32" s="58"/>
      <c r="B32" s="113" t="s">
        <v>296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</sheetData>
  <sheetProtection/>
  <mergeCells count="17">
    <mergeCell ref="A1:T1"/>
    <mergeCell ref="A3:A6"/>
    <mergeCell ref="B3:B6"/>
    <mergeCell ref="C3:F5"/>
    <mergeCell ref="G3:L3"/>
    <mergeCell ref="M3:N4"/>
    <mergeCell ref="O3:T4"/>
    <mergeCell ref="G4:G6"/>
    <mergeCell ref="H4:H6"/>
    <mergeCell ref="I4:L4"/>
    <mergeCell ref="O5:P5"/>
    <mergeCell ref="Q5:R5"/>
    <mergeCell ref="S5:T5"/>
    <mergeCell ref="I5:I6"/>
    <mergeCell ref="J5:L5"/>
    <mergeCell ref="M5:M6"/>
    <mergeCell ref="N5:N6"/>
  </mergeCells>
  <conditionalFormatting sqref="P21:P24 P10:P12 P14:P15 P17:P19 P26:P27 P29">
    <cfRule type="expression" priority="19" dxfId="3" stopIfTrue="1">
      <formula>Q10+R10&gt;P10</formula>
    </cfRule>
    <cfRule type="expression" priority="20" dxfId="0" stopIfTrue="1">
      <formula>Q10+R10&lt;=P10</formula>
    </cfRule>
  </conditionalFormatting>
  <conditionalFormatting sqref="P10:P11 P15:P16 P18:P20 P30 P13 P22:P24 P26:P28">
    <cfRule type="expression" priority="17" dxfId="3" stopIfTrue="1">
      <formula>Q10+R10&gt;P10</formula>
    </cfRule>
    <cfRule type="expression" priority="18" dxfId="0" stopIfTrue="1">
      <formula>Q10+R10&lt;=P10</formula>
    </cfRule>
  </conditionalFormatting>
  <conditionalFormatting sqref="P21:P25 P10:P12 P14:P15 P17:P19 P27:P28 P30">
    <cfRule type="expression" priority="15" dxfId="3" stopIfTrue="1">
      <formula>Q10+R10&gt;P10</formula>
    </cfRule>
    <cfRule type="expression" priority="16" dxfId="0" stopIfTrue="1">
      <formula>Q10+R10&lt;=P10</formula>
    </cfRule>
  </conditionalFormatting>
  <conditionalFormatting sqref="P10:P11 P15:P16 P18:P20 P31 P13 P22:P25 P27:P29">
    <cfRule type="expression" priority="13" dxfId="3" stopIfTrue="1">
      <formula>Q10+R10&gt;P10</formula>
    </cfRule>
    <cfRule type="expression" priority="14" dxfId="0" stopIfTrue="1">
      <formula>Q10+R10&lt;=P10</formula>
    </cfRule>
  </conditionalFormatting>
  <conditionalFormatting sqref="P10:P11 P15:P16 P18:P20 P31 P13 P22:P25 P27:P29">
    <cfRule type="expression" priority="11" dxfId="1" stopIfTrue="1">
      <formula>Q10+R10&gt;P10</formula>
    </cfRule>
    <cfRule type="expression" priority="12" dxfId="0" stopIfTrue="1">
      <formula>Q10+R10&lt;=P10</formula>
    </cfRule>
  </conditionalFormatting>
  <conditionalFormatting sqref="P21:P24 P10:P12 P14:P15 P17:P19 P26:P27 P29">
    <cfRule type="expression" priority="9" dxfId="3" stopIfTrue="1">
      <formula>Q10+R10&gt;P10</formula>
    </cfRule>
    <cfRule type="expression" priority="10" dxfId="0" stopIfTrue="1">
      <formula>Q10+R10&lt;=P10</formula>
    </cfRule>
  </conditionalFormatting>
  <conditionalFormatting sqref="P10:P11 P15:P16 P18:P20 P30 P13 P22:P24 P26:P28">
    <cfRule type="expression" priority="7" dxfId="3" stopIfTrue="1">
      <formula>Q10+R10&gt;P10</formula>
    </cfRule>
    <cfRule type="expression" priority="8" dxfId="0" stopIfTrue="1">
      <formula>Q10+R10&lt;=P10</formula>
    </cfRule>
  </conditionalFormatting>
  <conditionalFormatting sqref="P21:P25 P10:P12 P14:P15 P17:P19 P27:P28 P30">
    <cfRule type="expression" priority="5" dxfId="3" stopIfTrue="1">
      <formula>Q10+R10&gt;P10</formula>
    </cfRule>
    <cfRule type="expression" priority="6" dxfId="0" stopIfTrue="1">
      <formula>Q10+R10&lt;=P10</formula>
    </cfRule>
  </conditionalFormatting>
  <conditionalFormatting sqref="P10:P11 P15:P16 P18:P20 P31 P13 P22:P25 P27:P29">
    <cfRule type="expression" priority="3" dxfId="3" stopIfTrue="1">
      <formula>Q10+R10&gt;P10</formula>
    </cfRule>
    <cfRule type="expression" priority="4" dxfId="0" stopIfTrue="1">
      <formula>Q10+R10&lt;=P10</formula>
    </cfRule>
  </conditionalFormatting>
  <conditionalFormatting sqref="P10:P11 P15:P16 P18:P20 P31 P13 P22:P25 P27:P29">
    <cfRule type="expression" priority="1" dxfId="1" stopIfTrue="1">
      <formula>Q10+R10&gt;P10</formula>
    </cfRule>
    <cfRule type="expression" priority="2" dxfId="0" stopIfTrue="1">
      <formula>Q10+R10&lt;=P10</formula>
    </cfRule>
  </conditionalFormatting>
  <printOptions/>
  <pageMargins left="0.2362204724409449" right="0" top="0.5905511811023623" bottom="0" header="0" footer="0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6"/>
  <sheetViews>
    <sheetView tabSelected="1" zoomScaleSheetLayoutView="80" zoomScalePageLayoutView="0" workbookViewId="0" topLeftCell="A21">
      <selection activeCell="K27" sqref="K27"/>
    </sheetView>
  </sheetViews>
  <sheetFormatPr defaultColWidth="9.140625" defaultRowHeight="12.75"/>
  <cols>
    <col min="1" max="1" width="7.421875" style="6" customWidth="1"/>
    <col min="2" max="2" width="62.57421875" style="6" customWidth="1"/>
    <col min="3" max="3" width="4.8515625" style="11" customWidth="1"/>
    <col min="4" max="4" width="4.00390625" style="11" customWidth="1"/>
    <col min="5" max="5" width="7.8515625" style="11" customWidth="1"/>
    <col min="6" max="6" width="9.57421875" style="11" customWidth="1"/>
    <col min="7" max="7" width="6.28125" style="11" customWidth="1"/>
    <col min="8" max="8" width="5.7109375" style="11" customWidth="1"/>
    <col min="9" max="9" width="6.00390625" style="11" customWidth="1"/>
    <col min="10" max="10" width="5.7109375" style="11" customWidth="1"/>
    <col min="11" max="11" width="6.57421875" style="11" customWidth="1"/>
    <col min="12" max="12" width="5.421875" style="11" customWidth="1"/>
    <col min="13" max="13" width="5.8515625" style="11" customWidth="1"/>
    <col min="14" max="14" width="6.28125" style="11" customWidth="1"/>
    <col min="15" max="15" width="6.140625" style="11" customWidth="1"/>
    <col min="16" max="16" width="6.7109375" style="11" customWidth="1"/>
    <col min="17" max="17" width="6.57421875" style="11" customWidth="1"/>
    <col min="18" max="19" width="6.421875" style="11" customWidth="1"/>
    <col min="20" max="20" width="6.57421875" style="11" customWidth="1"/>
    <col min="21" max="21" width="8.8515625" style="6" customWidth="1"/>
    <col min="22" max="16384" width="9.140625" style="6" customWidth="1"/>
  </cols>
  <sheetData>
    <row r="1" spans="1:20" ht="18.75">
      <c r="A1" s="208" t="s">
        <v>32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</row>
    <row r="3" spans="1:20" s="29" customFormat="1" ht="27.75" customHeight="1">
      <c r="A3" s="261" t="s">
        <v>33</v>
      </c>
      <c r="B3" s="264" t="s">
        <v>62</v>
      </c>
      <c r="C3" s="267" t="s">
        <v>122</v>
      </c>
      <c r="D3" s="307"/>
      <c r="E3" s="307"/>
      <c r="F3" s="308"/>
      <c r="G3" s="256" t="s">
        <v>39</v>
      </c>
      <c r="H3" s="257"/>
      <c r="I3" s="303"/>
      <c r="J3" s="303"/>
      <c r="K3" s="303"/>
      <c r="L3" s="304"/>
      <c r="M3" s="267" t="s">
        <v>116</v>
      </c>
      <c r="N3" s="278"/>
      <c r="O3" s="267" t="s">
        <v>133</v>
      </c>
      <c r="P3" s="298"/>
      <c r="Q3" s="298"/>
      <c r="R3" s="298"/>
      <c r="S3" s="298"/>
      <c r="T3" s="299"/>
    </row>
    <row r="4" spans="1:20" s="29" customFormat="1" ht="15" customHeight="1">
      <c r="A4" s="262"/>
      <c r="B4" s="265"/>
      <c r="C4" s="309"/>
      <c r="D4" s="310"/>
      <c r="E4" s="310"/>
      <c r="F4" s="311"/>
      <c r="G4" s="254" t="s">
        <v>40</v>
      </c>
      <c r="H4" s="259" t="s">
        <v>63</v>
      </c>
      <c r="I4" s="256" t="s">
        <v>41</v>
      </c>
      <c r="J4" s="305"/>
      <c r="K4" s="305"/>
      <c r="L4" s="306"/>
      <c r="M4" s="279"/>
      <c r="N4" s="280"/>
      <c r="O4" s="300"/>
      <c r="P4" s="301"/>
      <c r="Q4" s="301"/>
      <c r="R4" s="301"/>
      <c r="S4" s="301"/>
      <c r="T4" s="302"/>
    </row>
    <row r="5" spans="1:20" s="29" customFormat="1" ht="28.5" customHeight="1">
      <c r="A5" s="262"/>
      <c r="B5" s="265"/>
      <c r="C5" s="312"/>
      <c r="D5" s="313"/>
      <c r="E5" s="313"/>
      <c r="F5" s="314"/>
      <c r="G5" s="297"/>
      <c r="H5" s="292"/>
      <c r="I5" s="254" t="s">
        <v>42</v>
      </c>
      <c r="J5" s="256" t="s">
        <v>43</v>
      </c>
      <c r="K5" s="257"/>
      <c r="L5" s="258"/>
      <c r="M5" s="259" t="s">
        <v>66</v>
      </c>
      <c r="N5" s="259" t="s">
        <v>67</v>
      </c>
      <c r="O5" s="251" t="s">
        <v>36</v>
      </c>
      <c r="P5" s="252"/>
      <c r="Q5" s="253" t="s">
        <v>34</v>
      </c>
      <c r="R5" s="252"/>
      <c r="S5" s="253" t="s">
        <v>198</v>
      </c>
      <c r="T5" s="252"/>
    </row>
    <row r="6" spans="1:20" s="29" customFormat="1" ht="147" customHeight="1">
      <c r="A6" s="263"/>
      <c r="B6" s="266"/>
      <c r="C6" s="62" t="s">
        <v>120</v>
      </c>
      <c r="D6" s="62" t="s">
        <v>121</v>
      </c>
      <c r="E6" s="62" t="s">
        <v>207</v>
      </c>
      <c r="F6" s="62" t="s">
        <v>208</v>
      </c>
      <c r="G6" s="297"/>
      <c r="H6" s="293"/>
      <c r="I6" s="255"/>
      <c r="J6" s="39" t="s">
        <v>153</v>
      </c>
      <c r="K6" s="39" t="s">
        <v>64</v>
      </c>
      <c r="L6" s="39" t="s">
        <v>65</v>
      </c>
      <c r="M6" s="260"/>
      <c r="N6" s="260"/>
      <c r="O6" s="119" t="s">
        <v>301</v>
      </c>
      <c r="P6" s="120" t="s">
        <v>302</v>
      </c>
      <c r="Q6" s="120" t="s">
        <v>303</v>
      </c>
      <c r="R6" s="120" t="s">
        <v>304</v>
      </c>
      <c r="S6" s="120" t="s">
        <v>305</v>
      </c>
      <c r="T6" s="120" t="s">
        <v>306</v>
      </c>
    </row>
    <row r="7" spans="1:20" ht="13.5" customHeight="1">
      <c r="A7" s="27"/>
      <c r="B7" s="121" t="s">
        <v>261</v>
      </c>
      <c r="C7" s="122"/>
      <c r="D7" s="122"/>
      <c r="E7" s="122"/>
      <c r="F7" s="122"/>
      <c r="G7" s="122">
        <f aca="true" t="shared" si="0" ref="G7:L7">SUM(G8,G18,G22)</f>
        <v>4752</v>
      </c>
      <c r="H7" s="122">
        <f t="shared" si="0"/>
        <v>1584</v>
      </c>
      <c r="I7" s="122">
        <f t="shared" si="0"/>
        <v>3168</v>
      </c>
      <c r="J7" s="122">
        <f t="shared" si="0"/>
        <v>2017</v>
      </c>
      <c r="K7" s="122">
        <f t="shared" si="0"/>
        <v>1035</v>
      </c>
      <c r="L7" s="122">
        <f t="shared" si="0"/>
        <v>80</v>
      </c>
      <c r="M7" s="122">
        <f>M22</f>
        <v>144</v>
      </c>
      <c r="N7" s="122">
        <f>N22</f>
        <v>612</v>
      </c>
      <c r="O7" s="122">
        <f aca="true" t="shared" si="1" ref="O7:T7">SUM(O8,O18,O23,O37)</f>
        <v>576</v>
      </c>
      <c r="P7" s="122">
        <f t="shared" si="1"/>
        <v>684</v>
      </c>
      <c r="Q7" s="122">
        <f t="shared" si="1"/>
        <v>576</v>
      </c>
      <c r="R7" s="122">
        <f t="shared" si="1"/>
        <v>684</v>
      </c>
      <c r="S7" s="122">
        <f t="shared" si="1"/>
        <v>648</v>
      </c>
      <c r="T7" s="122">
        <f t="shared" si="1"/>
        <v>0</v>
      </c>
    </row>
    <row r="8" spans="1:20" s="5" customFormat="1" ht="14.25" customHeight="1">
      <c r="A8" s="44" t="s">
        <v>45</v>
      </c>
      <c r="B8" s="102" t="s">
        <v>46</v>
      </c>
      <c r="C8" s="63"/>
      <c r="D8" s="63"/>
      <c r="E8" s="63"/>
      <c r="F8" s="63"/>
      <c r="G8" s="123">
        <v>996</v>
      </c>
      <c r="H8" s="123">
        <v>332</v>
      </c>
      <c r="I8" s="98">
        <f>SUM(I9:I17)</f>
        <v>664</v>
      </c>
      <c r="J8" s="98">
        <f>SUM(J9:J17)</f>
        <v>230</v>
      </c>
      <c r="K8" s="98">
        <f>SUM(K9:K17)</f>
        <v>434</v>
      </c>
      <c r="L8" s="98">
        <f>SUM(L9:L17)</f>
        <v>0</v>
      </c>
      <c r="M8" s="40"/>
      <c r="N8" s="40"/>
      <c r="O8" s="98">
        <f aca="true" t="shared" si="2" ref="O8:T8">SUM(O9:O17)</f>
        <v>176</v>
      </c>
      <c r="P8" s="98">
        <f t="shared" si="2"/>
        <v>228</v>
      </c>
      <c r="Q8" s="98">
        <f t="shared" si="2"/>
        <v>112</v>
      </c>
      <c r="R8" s="98">
        <f t="shared" si="2"/>
        <v>76</v>
      </c>
      <c r="S8" s="98">
        <f t="shared" si="2"/>
        <v>72</v>
      </c>
      <c r="T8" s="40">
        <f t="shared" si="2"/>
        <v>0</v>
      </c>
    </row>
    <row r="9" spans="1:20" ht="11.25" customHeight="1">
      <c r="A9" s="42" t="s">
        <v>47</v>
      </c>
      <c r="B9" s="100" t="s">
        <v>88</v>
      </c>
      <c r="C9" s="40">
        <v>5</v>
      </c>
      <c r="D9" s="40"/>
      <c r="E9" s="40"/>
      <c r="F9" s="40"/>
      <c r="G9" s="26">
        <f aca="true" t="shared" si="3" ref="G9:G17">SUM(I9,H9)</f>
        <v>72</v>
      </c>
      <c r="H9" s="26">
        <v>24</v>
      </c>
      <c r="I9" s="99">
        <f aca="true" t="shared" si="4" ref="I9:I17">SUM(O9,P9,Q9,R9,S9)</f>
        <v>48</v>
      </c>
      <c r="J9" s="26">
        <f aca="true" t="shared" si="5" ref="J9:J17">I9-(K9+L9)</f>
        <v>32</v>
      </c>
      <c r="K9" s="26">
        <v>16</v>
      </c>
      <c r="L9" s="26"/>
      <c r="M9" s="26"/>
      <c r="N9" s="26"/>
      <c r="O9" s="26"/>
      <c r="P9" s="26"/>
      <c r="Q9" s="26">
        <v>48</v>
      </c>
      <c r="R9" s="26"/>
      <c r="S9" s="26"/>
      <c r="T9" s="26"/>
    </row>
    <row r="10" spans="1:20" ht="11.25" customHeight="1">
      <c r="A10" s="42" t="s">
        <v>49</v>
      </c>
      <c r="B10" s="41" t="s">
        <v>48</v>
      </c>
      <c r="C10" s="40"/>
      <c r="D10" s="40"/>
      <c r="E10" s="40"/>
      <c r="F10" s="40">
        <v>3</v>
      </c>
      <c r="G10" s="26">
        <f t="shared" si="3"/>
        <v>72</v>
      </c>
      <c r="H10" s="26">
        <v>24</v>
      </c>
      <c r="I10" s="99">
        <f t="shared" si="4"/>
        <v>48</v>
      </c>
      <c r="J10" s="26">
        <f t="shared" si="5"/>
        <v>4</v>
      </c>
      <c r="K10" s="26">
        <v>44</v>
      </c>
      <c r="L10" s="26"/>
      <c r="M10" s="26"/>
      <c r="N10" s="26"/>
      <c r="O10" s="26">
        <v>48</v>
      </c>
      <c r="P10" s="26"/>
      <c r="Q10" s="26"/>
      <c r="R10" s="26"/>
      <c r="S10" s="26"/>
      <c r="T10" s="26"/>
    </row>
    <row r="11" spans="1:20" ht="11.25" customHeight="1">
      <c r="A11" s="42" t="s">
        <v>50</v>
      </c>
      <c r="B11" s="97" t="s">
        <v>44</v>
      </c>
      <c r="C11" s="40"/>
      <c r="D11" s="40"/>
      <c r="E11" s="40"/>
      <c r="F11" s="40" t="s">
        <v>209</v>
      </c>
      <c r="G11" s="26">
        <f t="shared" si="3"/>
        <v>264</v>
      </c>
      <c r="H11" s="26">
        <v>88</v>
      </c>
      <c r="I11" s="99">
        <f t="shared" si="4"/>
        <v>176</v>
      </c>
      <c r="J11" s="26">
        <f t="shared" si="5"/>
        <v>0</v>
      </c>
      <c r="K11" s="26">
        <v>176</v>
      </c>
      <c r="L11" s="26"/>
      <c r="M11" s="26"/>
      <c r="N11" s="26"/>
      <c r="O11" s="26">
        <v>32</v>
      </c>
      <c r="P11" s="26">
        <v>38</v>
      </c>
      <c r="Q11" s="26">
        <v>32</v>
      </c>
      <c r="R11" s="26">
        <v>38</v>
      </c>
      <c r="S11" s="26">
        <v>36</v>
      </c>
      <c r="T11" s="26"/>
    </row>
    <row r="12" spans="1:20" ht="11.25" customHeight="1">
      <c r="A12" s="42"/>
      <c r="B12" s="95" t="s">
        <v>200</v>
      </c>
      <c r="C12" s="40">
        <v>3</v>
      </c>
      <c r="D12" s="40"/>
      <c r="E12" s="40"/>
      <c r="F12" s="40"/>
      <c r="G12" s="26">
        <f t="shared" si="3"/>
        <v>48</v>
      </c>
      <c r="H12" s="26">
        <v>16</v>
      </c>
      <c r="I12" s="99">
        <f t="shared" si="4"/>
        <v>32</v>
      </c>
      <c r="J12" s="26">
        <f t="shared" si="5"/>
        <v>24</v>
      </c>
      <c r="K12" s="26">
        <v>8</v>
      </c>
      <c r="L12" s="26"/>
      <c r="M12" s="26"/>
      <c r="N12" s="26"/>
      <c r="O12" s="26">
        <v>32</v>
      </c>
      <c r="P12" s="26"/>
      <c r="Q12" s="26"/>
      <c r="R12" s="26"/>
      <c r="S12" s="26"/>
      <c r="T12" s="26"/>
    </row>
    <row r="13" spans="1:20" ht="11.25" customHeight="1">
      <c r="A13" s="42"/>
      <c r="B13" s="95" t="s">
        <v>201</v>
      </c>
      <c r="C13" s="40"/>
      <c r="D13" s="40"/>
      <c r="E13" s="40"/>
      <c r="F13" s="40">
        <v>3.4</v>
      </c>
      <c r="G13" s="26">
        <f t="shared" si="3"/>
        <v>105</v>
      </c>
      <c r="H13" s="26">
        <v>35</v>
      </c>
      <c r="I13" s="99">
        <f t="shared" si="4"/>
        <v>70</v>
      </c>
      <c r="J13" s="26">
        <f t="shared" si="5"/>
        <v>60</v>
      </c>
      <c r="K13" s="26">
        <v>10</v>
      </c>
      <c r="L13" s="26"/>
      <c r="M13" s="26"/>
      <c r="N13" s="26"/>
      <c r="O13" s="26">
        <v>32</v>
      </c>
      <c r="P13" s="26">
        <v>38</v>
      </c>
      <c r="Q13" s="26"/>
      <c r="R13" s="26"/>
      <c r="S13" s="26"/>
      <c r="T13" s="26"/>
    </row>
    <row r="14" spans="1:20" ht="11.25" customHeight="1">
      <c r="A14" s="42"/>
      <c r="B14" s="95" t="s">
        <v>205</v>
      </c>
      <c r="C14" s="40"/>
      <c r="D14" s="40"/>
      <c r="E14" s="40"/>
      <c r="F14" s="40">
        <v>4</v>
      </c>
      <c r="G14" s="26">
        <f t="shared" si="3"/>
        <v>57</v>
      </c>
      <c r="H14" s="26">
        <v>19</v>
      </c>
      <c r="I14" s="99">
        <f>SUM(O14,P14,Q14,R14,S14)</f>
        <v>38</v>
      </c>
      <c r="J14" s="26">
        <f t="shared" si="5"/>
        <v>38</v>
      </c>
      <c r="K14" s="26"/>
      <c r="L14" s="26"/>
      <c r="M14" s="26"/>
      <c r="N14" s="26"/>
      <c r="O14" s="26"/>
      <c r="P14" s="26">
        <v>38</v>
      </c>
      <c r="Q14" s="26"/>
      <c r="R14" s="26"/>
      <c r="S14" s="26"/>
      <c r="T14" s="26"/>
    </row>
    <row r="15" spans="1:20" ht="11.25" customHeight="1">
      <c r="A15" s="42"/>
      <c r="B15" s="95" t="s">
        <v>202</v>
      </c>
      <c r="C15" s="40"/>
      <c r="D15" s="40"/>
      <c r="E15" s="40"/>
      <c r="F15" s="40">
        <v>4</v>
      </c>
      <c r="G15" s="26">
        <f t="shared" si="3"/>
        <v>57</v>
      </c>
      <c r="H15" s="26">
        <v>19</v>
      </c>
      <c r="I15" s="99">
        <f t="shared" si="4"/>
        <v>38</v>
      </c>
      <c r="J15" s="26">
        <f t="shared" si="5"/>
        <v>34</v>
      </c>
      <c r="K15" s="26">
        <v>4</v>
      </c>
      <c r="L15" s="26"/>
      <c r="M15" s="26"/>
      <c r="N15" s="26"/>
      <c r="O15" s="26"/>
      <c r="P15" s="26">
        <v>38</v>
      </c>
      <c r="Q15" s="26"/>
      <c r="R15" s="26"/>
      <c r="S15" s="26"/>
      <c r="T15" s="26"/>
    </row>
    <row r="16" spans="1:20" ht="11.25" customHeight="1">
      <c r="A16" s="42"/>
      <c r="B16" s="96" t="s">
        <v>206</v>
      </c>
      <c r="C16" s="40"/>
      <c r="D16" s="40"/>
      <c r="E16" s="40"/>
      <c r="F16" s="40">
        <v>4</v>
      </c>
      <c r="G16" s="26">
        <f t="shared" si="3"/>
        <v>57</v>
      </c>
      <c r="H16" s="26">
        <v>19</v>
      </c>
      <c r="I16" s="99">
        <f t="shared" si="4"/>
        <v>38</v>
      </c>
      <c r="J16" s="26">
        <f t="shared" si="5"/>
        <v>38</v>
      </c>
      <c r="K16" s="26"/>
      <c r="L16" s="26"/>
      <c r="M16" s="26"/>
      <c r="N16" s="26"/>
      <c r="O16" s="26"/>
      <c r="P16" s="26">
        <v>38</v>
      </c>
      <c r="Q16" s="26"/>
      <c r="R16" s="26"/>
      <c r="S16" s="26"/>
      <c r="T16" s="26"/>
    </row>
    <row r="17" spans="1:20" ht="11.25" customHeight="1">
      <c r="A17" s="42" t="s">
        <v>51</v>
      </c>
      <c r="B17" s="97" t="s">
        <v>251</v>
      </c>
      <c r="C17" s="40"/>
      <c r="D17" s="40"/>
      <c r="E17" s="40" t="s">
        <v>209</v>
      </c>
      <c r="F17" s="40"/>
      <c r="G17" s="26">
        <f t="shared" si="3"/>
        <v>352</v>
      </c>
      <c r="H17" s="26">
        <v>176</v>
      </c>
      <c r="I17" s="99">
        <f t="shared" si="4"/>
        <v>176</v>
      </c>
      <c r="J17" s="26">
        <f t="shared" si="5"/>
        <v>0</v>
      </c>
      <c r="K17" s="26">
        <v>176</v>
      </c>
      <c r="L17" s="26"/>
      <c r="M17" s="26"/>
      <c r="N17" s="26"/>
      <c r="O17" s="26">
        <v>32</v>
      </c>
      <c r="P17" s="26">
        <v>38</v>
      </c>
      <c r="Q17" s="26">
        <v>32</v>
      </c>
      <c r="R17" s="26">
        <v>38</v>
      </c>
      <c r="S17" s="26">
        <v>36</v>
      </c>
      <c r="T17" s="26"/>
    </row>
    <row r="18" spans="1:20" s="5" customFormat="1" ht="15" customHeight="1">
      <c r="A18" s="44" t="s">
        <v>52</v>
      </c>
      <c r="B18" s="102" t="s">
        <v>53</v>
      </c>
      <c r="C18" s="63"/>
      <c r="D18" s="63"/>
      <c r="E18" s="63"/>
      <c r="F18" s="63"/>
      <c r="G18" s="98">
        <f aca="true" t="shared" si="6" ref="G18:L18">SUM(G19:G21)</f>
        <v>225</v>
      </c>
      <c r="H18" s="98">
        <f t="shared" si="6"/>
        <v>75</v>
      </c>
      <c r="I18" s="98">
        <f t="shared" si="6"/>
        <v>150</v>
      </c>
      <c r="J18" s="98">
        <f t="shared" si="6"/>
        <v>90</v>
      </c>
      <c r="K18" s="98">
        <f t="shared" si="6"/>
        <v>60</v>
      </c>
      <c r="L18" s="98">
        <f t="shared" si="6"/>
        <v>0</v>
      </c>
      <c r="M18" s="40"/>
      <c r="N18" s="40"/>
      <c r="O18" s="98">
        <f aca="true" t="shared" si="7" ref="O18:T18">SUM(O19:O21)</f>
        <v>80</v>
      </c>
      <c r="P18" s="98">
        <f t="shared" si="7"/>
        <v>38</v>
      </c>
      <c r="Q18" s="98">
        <f t="shared" si="7"/>
        <v>32</v>
      </c>
      <c r="R18" s="98">
        <f t="shared" si="7"/>
        <v>0</v>
      </c>
      <c r="S18" s="98">
        <f t="shared" si="7"/>
        <v>0</v>
      </c>
      <c r="T18" s="40">
        <f t="shared" si="7"/>
        <v>0</v>
      </c>
    </row>
    <row r="19" spans="1:20" ht="12" customHeight="1">
      <c r="A19" s="42" t="s">
        <v>54</v>
      </c>
      <c r="B19" s="100" t="s">
        <v>154</v>
      </c>
      <c r="C19" s="40"/>
      <c r="D19" s="40"/>
      <c r="E19" s="40">
        <v>3</v>
      </c>
      <c r="F19" s="40"/>
      <c r="G19" s="26">
        <f>SUM(I19,H19)</f>
        <v>72</v>
      </c>
      <c r="H19" s="26">
        <v>24</v>
      </c>
      <c r="I19" s="99">
        <f>SUM(O19,P19,Q19,R19,S19)</f>
        <v>48</v>
      </c>
      <c r="J19" s="26">
        <f>I19-(K19+L19)</f>
        <v>28</v>
      </c>
      <c r="K19" s="26">
        <v>20</v>
      </c>
      <c r="L19" s="26"/>
      <c r="M19" s="26"/>
      <c r="N19" s="26"/>
      <c r="O19" s="26">
        <v>48</v>
      </c>
      <c r="P19" s="26"/>
      <c r="Q19" s="26"/>
      <c r="R19" s="26"/>
      <c r="S19" s="26"/>
      <c r="T19" s="26"/>
    </row>
    <row r="20" spans="1:20" ht="11.25" customHeight="1">
      <c r="A20" s="42" t="s">
        <v>55</v>
      </c>
      <c r="B20" s="97" t="s">
        <v>155</v>
      </c>
      <c r="C20" s="40"/>
      <c r="D20" s="40"/>
      <c r="E20" s="40">
        <v>3.4</v>
      </c>
      <c r="F20" s="40"/>
      <c r="G20" s="26">
        <f>SUM(I20,H20)</f>
        <v>105</v>
      </c>
      <c r="H20" s="26">
        <v>35</v>
      </c>
      <c r="I20" s="99">
        <f>SUM(O20,P20,Q20,R20,S20)</f>
        <v>70</v>
      </c>
      <c r="J20" s="26">
        <f>I20-(K20+L20)</f>
        <v>30</v>
      </c>
      <c r="K20" s="26">
        <v>40</v>
      </c>
      <c r="L20" s="26"/>
      <c r="M20" s="26"/>
      <c r="N20" s="26"/>
      <c r="O20" s="26">
        <v>32</v>
      </c>
      <c r="P20" s="26">
        <v>38</v>
      </c>
      <c r="Q20" s="26"/>
      <c r="R20" s="26"/>
      <c r="S20" s="26"/>
      <c r="T20" s="26"/>
    </row>
    <row r="21" spans="1:20" ht="11.25" customHeight="1">
      <c r="A21" s="42"/>
      <c r="B21" s="97" t="s">
        <v>199</v>
      </c>
      <c r="C21" s="40"/>
      <c r="D21" s="40"/>
      <c r="E21" s="40"/>
      <c r="F21" s="40">
        <v>5</v>
      </c>
      <c r="G21" s="26">
        <f>SUM(I21,H21)</f>
        <v>48</v>
      </c>
      <c r="H21" s="26">
        <v>16</v>
      </c>
      <c r="I21" s="99">
        <f>SUM(O21,P21,Q21,R21,S21)</f>
        <v>32</v>
      </c>
      <c r="J21" s="26">
        <f>I21-(K21+L21)</f>
        <v>32</v>
      </c>
      <c r="K21" s="26"/>
      <c r="L21" s="26"/>
      <c r="M21" s="26"/>
      <c r="N21" s="26"/>
      <c r="O21" s="26"/>
      <c r="P21" s="26"/>
      <c r="Q21" s="26">
        <v>32</v>
      </c>
      <c r="R21" s="26"/>
      <c r="S21" s="26"/>
      <c r="T21" s="26"/>
    </row>
    <row r="22" spans="1:20" s="5" customFormat="1" ht="13.5" customHeight="1">
      <c r="A22" s="44" t="s">
        <v>56</v>
      </c>
      <c r="B22" s="103" t="s">
        <v>57</v>
      </c>
      <c r="C22" s="40"/>
      <c r="D22" s="40"/>
      <c r="E22" s="40"/>
      <c r="F22" s="40"/>
      <c r="G22" s="98">
        <f aca="true" t="shared" si="8" ref="G22:L22">SUM(G23,G37)</f>
        <v>3531</v>
      </c>
      <c r="H22" s="98">
        <f t="shared" si="8"/>
        <v>1177</v>
      </c>
      <c r="I22" s="98">
        <f t="shared" si="8"/>
        <v>2354</v>
      </c>
      <c r="J22" s="98">
        <f t="shared" si="8"/>
        <v>1697</v>
      </c>
      <c r="K22" s="98">
        <f t="shared" si="8"/>
        <v>541</v>
      </c>
      <c r="L22" s="98">
        <f t="shared" si="8"/>
        <v>80</v>
      </c>
      <c r="M22" s="98">
        <f>M37</f>
        <v>144</v>
      </c>
      <c r="N22" s="98">
        <f>N37</f>
        <v>612</v>
      </c>
      <c r="O22" s="98">
        <f>SUM(O23,O37)</f>
        <v>320</v>
      </c>
      <c r="P22" s="98">
        <f>SUM(P23,P37)</f>
        <v>418</v>
      </c>
      <c r="Q22" s="98">
        <f>SUM(Q23,Q37)</f>
        <v>432</v>
      </c>
      <c r="R22" s="98">
        <f>SUM(R23,R37)</f>
        <v>608</v>
      </c>
      <c r="S22" s="98">
        <f>SUM(S23,S37)</f>
        <v>576</v>
      </c>
      <c r="T22" s="40">
        <v>0</v>
      </c>
    </row>
    <row r="23" spans="1:20" s="5" customFormat="1" ht="13.5" customHeight="1">
      <c r="A23" s="44" t="s">
        <v>58</v>
      </c>
      <c r="B23" s="103" t="s">
        <v>59</v>
      </c>
      <c r="C23" s="40"/>
      <c r="D23" s="40"/>
      <c r="E23" s="40"/>
      <c r="F23" s="40"/>
      <c r="G23" s="98">
        <f>SUM(G24:G36)</f>
        <v>1636</v>
      </c>
      <c r="H23" s="98">
        <f>SUM(H24:H36)</f>
        <v>545</v>
      </c>
      <c r="I23" s="98">
        <f>SUM(I24:I36)</f>
        <v>1091</v>
      </c>
      <c r="J23" s="98">
        <f>SUM(J24:J35)</f>
        <v>694</v>
      </c>
      <c r="K23" s="98">
        <f>SUM(K24:K35)</f>
        <v>311</v>
      </c>
      <c r="L23" s="98">
        <f>SUM(L24:L35)</f>
        <v>50</v>
      </c>
      <c r="M23" s="40"/>
      <c r="N23" s="40"/>
      <c r="O23" s="98">
        <f>SUM(O24:O36)</f>
        <v>256</v>
      </c>
      <c r="P23" s="98">
        <f>SUM(P24:P36)</f>
        <v>361</v>
      </c>
      <c r="Q23" s="98">
        <f>SUM(Q24:Q36)</f>
        <v>176</v>
      </c>
      <c r="R23" s="98">
        <f>SUM(R24:R36)</f>
        <v>190</v>
      </c>
      <c r="S23" s="98">
        <f>SUM(S24:S36)</f>
        <v>108</v>
      </c>
      <c r="T23" s="40">
        <f>SUM(T24:T35)</f>
        <v>0</v>
      </c>
    </row>
    <row r="24" spans="1:20" ht="11.25" customHeight="1">
      <c r="A24" s="42" t="s">
        <v>89</v>
      </c>
      <c r="B24" s="100" t="s">
        <v>156</v>
      </c>
      <c r="C24" s="40"/>
      <c r="D24" s="40"/>
      <c r="E24" s="40"/>
      <c r="F24" s="40">
        <v>3.4</v>
      </c>
      <c r="G24" s="26">
        <f aca="true" t="shared" si="9" ref="G24:G35">SUM(I24,H24)</f>
        <v>158</v>
      </c>
      <c r="H24" s="26">
        <v>53</v>
      </c>
      <c r="I24" s="99">
        <f aca="true" t="shared" si="10" ref="I24:I35">SUM(O24,P24,Q24,R24,S24)</f>
        <v>105</v>
      </c>
      <c r="J24" s="26">
        <f aca="true" t="shared" si="11" ref="J24:J35">I24-(K24+L24)</f>
        <v>0</v>
      </c>
      <c r="K24" s="26">
        <v>105</v>
      </c>
      <c r="L24" s="26"/>
      <c r="M24" s="26"/>
      <c r="N24" s="26"/>
      <c r="O24" s="26">
        <v>48</v>
      </c>
      <c r="P24" s="26">
        <v>57</v>
      </c>
      <c r="Q24" s="26"/>
      <c r="R24" s="26"/>
      <c r="S24" s="26"/>
      <c r="T24" s="26"/>
    </row>
    <row r="25" spans="1:20" ht="11.25" customHeight="1">
      <c r="A25" s="42" t="s">
        <v>90</v>
      </c>
      <c r="B25" s="97" t="s">
        <v>157</v>
      </c>
      <c r="C25" s="40">
        <v>4</v>
      </c>
      <c r="D25" s="40"/>
      <c r="E25" s="40"/>
      <c r="F25" s="40">
        <v>3</v>
      </c>
      <c r="G25" s="26">
        <f t="shared" si="9"/>
        <v>157</v>
      </c>
      <c r="H25" s="26">
        <v>52</v>
      </c>
      <c r="I25" s="99">
        <f t="shared" si="10"/>
        <v>105</v>
      </c>
      <c r="J25" s="26">
        <f t="shared" si="11"/>
        <v>85</v>
      </c>
      <c r="K25" s="26">
        <v>20</v>
      </c>
      <c r="L25" s="26"/>
      <c r="M25" s="26"/>
      <c r="N25" s="26"/>
      <c r="O25" s="26">
        <v>48</v>
      </c>
      <c r="P25" s="26">
        <v>57</v>
      </c>
      <c r="Q25" s="26"/>
      <c r="R25" s="26"/>
      <c r="S25" s="26"/>
      <c r="T25" s="26"/>
    </row>
    <row r="26" spans="1:20" ht="11.25" customHeight="1">
      <c r="A26" s="42" t="s">
        <v>91</v>
      </c>
      <c r="B26" s="97" t="s">
        <v>158</v>
      </c>
      <c r="C26" s="40">
        <v>3</v>
      </c>
      <c r="D26" s="40"/>
      <c r="E26" s="40">
        <v>4</v>
      </c>
      <c r="F26" s="40"/>
      <c r="G26" s="26">
        <f t="shared" si="9"/>
        <v>158</v>
      </c>
      <c r="H26" s="26">
        <v>53</v>
      </c>
      <c r="I26" s="99">
        <f t="shared" si="10"/>
        <v>105</v>
      </c>
      <c r="J26" s="26">
        <f t="shared" si="11"/>
        <v>69</v>
      </c>
      <c r="K26" s="26">
        <v>36</v>
      </c>
      <c r="L26" s="26"/>
      <c r="M26" s="26"/>
      <c r="N26" s="26"/>
      <c r="O26" s="26">
        <v>48</v>
      </c>
      <c r="P26" s="26">
        <v>57</v>
      </c>
      <c r="Q26" s="26"/>
      <c r="R26" s="26"/>
      <c r="S26" s="26"/>
      <c r="T26" s="26"/>
    </row>
    <row r="27" spans="1:20" ht="11.25" customHeight="1">
      <c r="A27" s="42" t="s">
        <v>92</v>
      </c>
      <c r="B27" s="97" t="s">
        <v>159</v>
      </c>
      <c r="C27" s="40">
        <v>4</v>
      </c>
      <c r="D27" s="40"/>
      <c r="E27" s="40">
        <v>3</v>
      </c>
      <c r="F27" s="40"/>
      <c r="G27" s="26">
        <f t="shared" si="9"/>
        <v>157</v>
      </c>
      <c r="H27" s="26">
        <v>52</v>
      </c>
      <c r="I27" s="99">
        <f t="shared" si="10"/>
        <v>105</v>
      </c>
      <c r="J27" s="26">
        <f t="shared" si="11"/>
        <v>85</v>
      </c>
      <c r="K27" s="26">
        <v>20</v>
      </c>
      <c r="L27" s="26"/>
      <c r="M27" s="26"/>
      <c r="N27" s="26"/>
      <c r="O27" s="26">
        <v>48</v>
      </c>
      <c r="P27" s="26">
        <v>57</v>
      </c>
      <c r="Q27" s="26"/>
      <c r="R27" s="26"/>
      <c r="S27" s="26"/>
      <c r="T27" s="26"/>
    </row>
    <row r="28" spans="1:20" ht="11.25" customHeight="1">
      <c r="A28" s="42" t="s">
        <v>93</v>
      </c>
      <c r="B28" s="97" t="s">
        <v>165</v>
      </c>
      <c r="C28" s="40"/>
      <c r="D28" s="40"/>
      <c r="E28" s="40"/>
      <c r="F28" s="40">
        <v>3.4</v>
      </c>
      <c r="G28" s="26">
        <f t="shared" si="9"/>
        <v>105</v>
      </c>
      <c r="H28" s="26">
        <v>35</v>
      </c>
      <c r="I28" s="99">
        <f t="shared" si="10"/>
        <v>70</v>
      </c>
      <c r="J28" s="26">
        <f t="shared" si="11"/>
        <v>58</v>
      </c>
      <c r="K28" s="26">
        <v>12</v>
      </c>
      <c r="L28" s="26"/>
      <c r="M28" s="26"/>
      <c r="N28" s="26"/>
      <c r="O28" s="26">
        <v>32</v>
      </c>
      <c r="P28" s="26">
        <v>38</v>
      </c>
      <c r="Q28" s="26"/>
      <c r="R28" s="26"/>
      <c r="S28" s="26"/>
      <c r="T28" s="26"/>
    </row>
    <row r="29" spans="1:20" ht="11.25" customHeight="1">
      <c r="A29" s="42" t="s">
        <v>94</v>
      </c>
      <c r="B29" s="97" t="s">
        <v>161</v>
      </c>
      <c r="C29" s="40">
        <v>6</v>
      </c>
      <c r="D29" s="40"/>
      <c r="E29" s="40"/>
      <c r="F29" s="40">
        <v>5</v>
      </c>
      <c r="G29" s="26">
        <f t="shared" si="9"/>
        <v>210</v>
      </c>
      <c r="H29" s="26">
        <v>70</v>
      </c>
      <c r="I29" s="99">
        <f t="shared" si="10"/>
        <v>140</v>
      </c>
      <c r="J29" s="26">
        <f t="shared" si="11"/>
        <v>80</v>
      </c>
      <c r="K29" s="26">
        <v>30</v>
      </c>
      <c r="L29" s="26">
        <v>30</v>
      </c>
      <c r="M29" s="26"/>
      <c r="N29" s="26"/>
      <c r="O29" s="26"/>
      <c r="P29" s="26"/>
      <c r="Q29" s="26">
        <v>64</v>
      </c>
      <c r="R29" s="26">
        <v>76</v>
      </c>
      <c r="S29" s="26"/>
      <c r="T29" s="26"/>
    </row>
    <row r="30" spans="1:20" ht="11.25" customHeight="1">
      <c r="A30" s="42" t="s">
        <v>95</v>
      </c>
      <c r="B30" s="97" t="s">
        <v>160</v>
      </c>
      <c r="C30" s="40">
        <v>4</v>
      </c>
      <c r="D30" s="40"/>
      <c r="E30" s="40">
        <v>3</v>
      </c>
      <c r="F30" s="40"/>
      <c r="G30" s="26">
        <f t="shared" si="9"/>
        <v>133</v>
      </c>
      <c r="H30" s="26">
        <v>44</v>
      </c>
      <c r="I30" s="99">
        <f t="shared" si="10"/>
        <v>89</v>
      </c>
      <c r="J30" s="26">
        <f t="shared" si="11"/>
        <v>69</v>
      </c>
      <c r="K30" s="26">
        <v>20</v>
      </c>
      <c r="L30" s="26"/>
      <c r="M30" s="26"/>
      <c r="N30" s="26"/>
      <c r="O30" s="26">
        <v>32</v>
      </c>
      <c r="P30" s="26">
        <v>57</v>
      </c>
      <c r="Q30" s="26"/>
      <c r="R30" s="26"/>
      <c r="S30" s="26"/>
      <c r="T30" s="26"/>
    </row>
    <row r="31" spans="1:20" ht="11.25" customHeight="1">
      <c r="A31" s="42" t="s">
        <v>96</v>
      </c>
      <c r="B31" s="97" t="s">
        <v>162</v>
      </c>
      <c r="C31" s="40"/>
      <c r="D31" s="40"/>
      <c r="E31" s="40">
        <v>4.5</v>
      </c>
      <c r="F31" s="40"/>
      <c r="G31" s="26">
        <f t="shared" si="9"/>
        <v>105</v>
      </c>
      <c r="H31" s="26">
        <v>35</v>
      </c>
      <c r="I31" s="99">
        <f t="shared" si="10"/>
        <v>70</v>
      </c>
      <c r="J31" s="26">
        <f t="shared" si="11"/>
        <v>50</v>
      </c>
      <c r="K31" s="26">
        <v>20</v>
      </c>
      <c r="L31" s="26"/>
      <c r="M31" s="26"/>
      <c r="N31" s="26"/>
      <c r="O31" s="26"/>
      <c r="P31" s="26">
        <v>38</v>
      </c>
      <c r="Q31" s="26">
        <v>32</v>
      </c>
      <c r="R31" s="26"/>
      <c r="S31" s="26"/>
      <c r="T31" s="26"/>
    </row>
    <row r="32" spans="1:20" ht="13.5" customHeight="1">
      <c r="A32" s="42" t="s">
        <v>97</v>
      </c>
      <c r="B32" s="97" t="s">
        <v>170</v>
      </c>
      <c r="C32" s="40"/>
      <c r="D32" s="40"/>
      <c r="E32" s="40"/>
      <c r="F32" s="40">
        <v>6</v>
      </c>
      <c r="G32" s="26">
        <f t="shared" si="9"/>
        <v>57</v>
      </c>
      <c r="H32" s="26">
        <v>19</v>
      </c>
      <c r="I32" s="99">
        <f t="shared" si="10"/>
        <v>38</v>
      </c>
      <c r="J32" s="26">
        <f t="shared" si="11"/>
        <v>30</v>
      </c>
      <c r="K32" s="26">
        <v>8</v>
      </c>
      <c r="L32" s="26"/>
      <c r="M32" s="26"/>
      <c r="N32" s="26"/>
      <c r="O32" s="26"/>
      <c r="P32" s="26"/>
      <c r="Q32" s="26"/>
      <c r="R32" s="26">
        <v>38</v>
      </c>
      <c r="S32" s="26"/>
      <c r="T32" s="26"/>
    </row>
    <row r="33" spans="1:20" ht="13.5" customHeight="1">
      <c r="A33" s="42" t="s">
        <v>136</v>
      </c>
      <c r="B33" s="97" t="s">
        <v>169</v>
      </c>
      <c r="C33" s="40"/>
      <c r="D33" s="40"/>
      <c r="E33" s="40"/>
      <c r="F33" s="40">
        <v>6.7</v>
      </c>
      <c r="G33" s="26">
        <f t="shared" si="9"/>
        <v>165</v>
      </c>
      <c r="H33" s="26">
        <v>55</v>
      </c>
      <c r="I33" s="99">
        <f t="shared" si="10"/>
        <v>110</v>
      </c>
      <c r="J33" s="26">
        <f t="shared" si="11"/>
        <v>70</v>
      </c>
      <c r="K33" s="26">
        <v>20</v>
      </c>
      <c r="L33" s="26">
        <v>20</v>
      </c>
      <c r="M33" s="26"/>
      <c r="N33" s="26"/>
      <c r="O33" s="26"/>
      <c r="P33" s="26"/>
      <c r="Q33" s="26"/>
      <c r="R33" s="26">
        <v>38</v>
      </c>
      <c r="S33" s="26">
        <v>72</v>
      </c>
      <c r="T33" s="26"/>
    </row>
    <row r="34" spans="1:20" ht="13.5" customHeight="1">
      <c r="A34" s="42" t="s">
        <v>167</v>
      </c>
      <c r="B34" s="97" t="s">
        <v>166</v>
      </c>
      <c r="C34" s="40"/>
      <c r="D34" s="40"/>
      <c r="E34" s="40"/>
      <c r="F34" s="40">
        <v>5</v>
      </c>
      <c r="G34" s="26">
        <f t="shared" si="9"/>
        <v>72</v>
      </c>
      <c r="H34" s="26">
        <v>24</v>
      </c>
      <c r="I34" s="99">
        <f t="shared" si="10"/>
        <v>48</v>
      </c>
      <c r="J34" s="26">
        <f t="shared" si="11"/>
        <v>48</v>
      </c>
      <c r="K34" s="26"/>
      <c r="L34" s="26"/>
      <c r="M34" s="26"/>
      <c r="N34" s="26"/>
      <c r="O34" s="26"/>
      <c r="P34" s="26"/>
      <c r="Q34" s="26">
        <v>48</v>
      </c>
      <c r="R34" s="26"/>
      <c r="S34" s="26"/>
      <c r="T34" s="26"/>
    </row>
    <row r="35" spans="1:20" ht="15" customHeight="1">
      <c r="A35" s="42" t="s">
        <v>168</v>
      </c>
      <c r="B35" s="97" t="s">
        <v>98</v>
      </c>
      <c r="C35" s="40">
        <v>6</v>
      </c>
      <c r="D35" s="40"/>
      <c r="E35" s="40"/>
      <c r="F35" s="40">
        <v>5</v>
      </c>
      <c r="G35" s="26">
        <f t="shared" si="9"/>
        <v>105</v>
      </c>
      <c r="H35" s="26">
        <v>35</v>
      </c>
      <c r="I35" s="99">
        <f t="shared" si="10"/>
        <v>70</v>
      </c>
      <c r="J35" s="26">
        <f t="shared" si="11"/>
        <v>50</v>
      </c>
      <c r="K35" s="26">
        <v>20</v>
      </c>
      <c r="L35" s="26"/>
      <c r="M35" s="26"/>
      <c r="N35" s="26"/>
      <c r="O35" s="26"/>
      <c r="P35" s="26"/>
      <c r="Q35" s="26">
        <v>32</v>
      </c>
      <c r="R35" s="26">
        <v>38</v>
      </c>
      <c r="S35" s="26"/>
      <c r="T35" s="26"/>
    </row>
    <row r="36" spans="1:20" ht="13.5" customHeight="1">
      <c r="A36" s="42"/>
      <c r="B36" s="108" t="s">
        <v>250</v>
      </c>
      <c r="C36" s="40"/>
      <c r="D36" s="40"/>
      <c r="E36" s="40"/>
      <c r="F36" s="40">
        <v>7</v>
      </c>
      <c r="G36" s="26">
        <f>SUM(I36,H36)</f>
        <v>54</v>
      </c>
      <c r="H36" s="26">
        <v>18</v>
      </c>
      <c r="I36" s="99">
        <v>36</v>
      </c>
      <c r="J36" s="26">
        <f>I36-(K36+L36)</f>
        <v>36</v>
      </c>
      <c r="K36" s="26"/>
      <c r="L36" s="26"/>
      <c r="M36" s="26"/>
      <c r="N36" s="26"/>
      <c r="O36" s="26"/>
      <c r="P36" s="26"/>
      <c r="Q36" s="26"/>
      <c r="R36" s="26"/>
      <c r="S36" s="26">
        <v>36</v>
      </c>
      <c r="T36" s="26"/>
    </row>
    <row r="37" spans="1:20" s="5" customFormat="1" ht="13.5" customHeight="1">
      <c r="A37" s="41" t="s">
        <v>60</v>
      </c>
      <c r="B37" s="103" t="s">
        <v>61</v>
      </c>
      <c r="C37" s="40"/>
      <c r="D37" s="40"/>
      <c r="E37" s="40"/>
      <c r="F37" s="40"/>
      <c r="G37" s="98">
        <f aca="true" t="shared" si="12" ref="G37:L37">SUM(G38,G43,G48,G54,G60,G65)</f>
        <v>1895</v>
      </c>
      <c r="H37" s="98">
        <f t="shared" si="12"/>
        <v>632</v>
      </c>
      <c r="I37" s="98">
        <f t="shared" si="12"/>
        <v>1263</v>
      </c>
      <c r="J37" s="98">
        <f t="shared" si="12"/>
        <v>1003</v>
      </c>
      <c r="K37" s="98">
        <f t="shared" si="12"/>
        <v>230</v>
      </c>
      <c r="L37" s="98">
        <f t="shared" si="12"/>
        <v>30</v>
      </c>
      <c r="M37" s="98">
        <f>M38+M43+M48+M54+M60+M65</f>
        <v>144</v>
      </c>
      <c r="N37" s="98">
        <f>N38+N43+N48+N54+N60+N65</f>
        <v>612</v>
      </c>
      <c r="O37" s="98">
        <f>SUM(O38,O43,O48,O54,O60,O65)</f>
        <v>64</v>
      </c>
      <c r="P37" s="98">
        <f>SUM(P38,P43,P48,P54,P60,P65)</f>
        <v>57</v>
      </c>
      <c r="Q37" s="98">
        <f>SUM(Q38,Q43,Q48,Q54,Q60,Q65)</f>
        <v>256</v>
      </c>
      <c r="R37" s="98">
        <f>SUM(R38,R43,R48,R54,R60,R65)</f>
        <v>418</v>
      </c>
      <c r="S37" s="98">
        <f>SUM(S38,S43,S48,S54,S60,S65)</f>
        <v>468</v>
      </c>
      <c r="T37" s="40">
        <f>SUM(T38,T43,T48,T54,T60)</f>
        <v>0</v>
      </c>
    </row>
    <row r="38" spans="1:20" s="5" customFormat="1" ht="12" customHeight="1">
      <c r="A38" s="41" t="s">
        <v>99</v>
      </c>
      <c r="B38" s="104" t="s">
        <v>171</v>
      </c>
      <c r="C38" s="63">
        <v>8</v>
      </c>
      <c r="D38" s="63"/>
      <c r="E38" s="63"/>
      <c r="F38" s="63"/>
      <c r="G38" s="98">
        <f aca="true" t="shared" si="13" ref="G38:L38">SUM(G39,G40)</f>
        <v>213</v>
      </c>
      <c r="H38" s="98">
        <f t="shared" si="13"/>
        <v>71</v>
      </c>
      <c r="I38" s="98">
        <f t="shared" si="13"/>
        <v>142</v>
      </c>
      <c r="J38" s="98">
        <f t="shared" si="13"/>
        <v>122</v>
      </c>
      <c r="K38" s="98">
        <f t="shared" si="13"/>
        <v>20</v>
      </c>
      <c r="L38" s="98">
        <f t="shared" si="13"/>
        <v>0</v>
      </c>
      <c r="M38" s="98">
        <f>M41</f>
        <v>0</v>
      </c>
      <c r="N38" s="98">
        <f>N42</f>
        <v>72</v>
      </c>
      <c r="O38" s="98">
        <f aca="true" t="shared" si="14" ref="O38:T38">SUM(O39,O40)</f>
        <v>0</v>
      </c>
      <c r="P38" s="98">
        <f t="shared" si="14"/>
        <v>0</v>
      </c>
      <c r="Q38" s="98">
        <f t="shared" si="14"/>
        <v>32</v>
      </c>
      <c r="R38" s="98">
        <f t="shared" si="14"/>
        <v>38</v>
      </c>
      <c r="S38" s="98">
        <f t="shared" si="14"/>
        <v>72</v>
      </c>
      <c r="T38" s="40">
        <f t="shared" si="14"/>
        <v>0</v>
      </c>
    </row>
    <row r="39" spans="1:20" ht="14.25" customHeight="1">
      <c r="A39" s="2" t="s">
        <v>100</v>
      </c>
      <c r="B39" s="58" t="s">
        <v>173</v>
      </c>
      <c r="C39" s="63"/>
      <c r="D39" s="63"/>
      <c r="E39" s="63">
        <v>7</v>
      </c>
      <c r="F39" s="63"/>
      <c r="G39" s="26">
        <f>SUM(I39,H39)</f>
        <v>54</v>
      </c>
      <c r="H39" s="26">
        <v>18</v>
      </c>
      <c r="I39" s="99">
        <f>SUM(O39,P39,Q39,R39,S39)</f>
        <v>36</v>
      </c>
      <c r="J39" s="26">
        <f>I39-(K39+L39)</f>
        <v>36</v>
      </c>
      <c r="K39" s="26"/>
      <c r="L39" s="26"/>
      <c r="M39" s="26"/>
      <c r="N39" s="26"/>
      <c r="O39" s="26"/>
      <c r="P39" s="26"/>
      <c r="Q39" s="26"/>
      <c r="R39" s="26"/>
      <c r="S39" s="26">
        <v>36</v>
      </c>
      <c r="T39" s="26"/>
    </row>
    <row r="40" spans="1:20" ht="29.25" customHeight="1">
      <c r="A40" s="2" t="s">
        <v>101</v>
      </c>
      <c r="B40" s="12" t="s">
        <v>174</v>
      </c>
      <c r="C40" s="63"/>
      <c r="D40" s="63"/>
      <c r="E40" s="63">
        <v>7</v>
      </c>
      <c r="F40" s="63">
        <v>5.6</v>
      </c>
      <c r="G40" s="26">
        <f>SUM(I40,H40)</f>
        <v>159</v>
      </c>
      <c r="H40" s="26">
        <v>53</v>
      </c>
      <c r="I40" s="99">
        <f>SUM(O40,P40,Q40,R40,S40)</f>
        <v>106</v>
      </c>
      <c r="J40" s="26">
        <f>I40-(K40+L40)</f>
        <v>86</v>
      </c>
      <c r="K40" s="26">
        <v>20</v>
      </c>
      <c r="L40" s="26"/>
      <c r="M40" s="26"/>
      <c r="N40" s="26"/>
      <c r="O40" s="26"/>
      <c r="P40" s="26"/>
      <c r="Q40" s="26">
        <v>32</v>
      </c>
      <c r="R40" s="26">
        <v>38</v>
      </c>
      <c r="S40" s="26">
        <v>36</v>
      </c>
      <c r="T40" s="26"/>
    </row>
    <row r="41" spans="1:20" ht="15" customHeight="1">
      <c r="A41" s="27" t="s">
        <v>148</v>
      </c>
      <c r="B41" s="43" t="s">
        <v>69</v>
      </c>
      <c r="C41" s="63"/>
      <c r="D41" s="63"/>
      <c r="E41" s="63"/>
      <c r="F41" s="63"/>
      <c r="G41" s="26"/>
      <c r="H41" s="26"/>
      <c r="I41" s="99"/>
      <c r="J41" s="26"/>
      <c r="K41" s="26"/>
      <c r="L41" s="26"/>
      <c r="M41" s="26">
        <f>SUM(O41:T41)</f>
        <v>0</v>
      </c>
      <c r="N41" s="26"/>
      <c r="O41" s="26"/>
      <c r="P41" s="26"/>
      <c r="Q41" s="26"/>
      <c r="R41" s="26"/>
      <c r="S41" s="26"/>
      <c r="T41" s="26"/>
    </row>
    <row r="42" spans="1:20" ht="15" customHeight="1">
      <c r="A42" s="27" t="s">
        <v>102</v>
      </c>
      <c r="B42" s="43" t="s">
        <v>103</v>
      </c>
      <c r="C42" s="63"/>
      <c r="D42" s="63"/>
      <c r="E42" s="63">
        <v>8</v>
      </c>
      <c r="F42" s="63"/>
      <c r="G42" s="26"/>
      <c r="H42" s="26"/>
      <c r="I42" s="99"/>
      <c r="J42" s="26"/>
      <c r="K42" s="26"/>
      <c r="L42" s="26"/>
      <c r="M42" s="26"/>
      <c r="N42" s="26">
        <f>SUM(O42:T42)</f>
        <v>72</v>
      </c>
      <c r="O42" s="26"/>
      <c r="P42" s="26"/>
      <c r="Q42" s="26"/>
      <c r="R42" s="26"/>
      <c r="S42" s="26">
        <v>72</v>
      </c>
      <c r="T42" s="26"/>
    </row>
    <row r="43" spans="1:20" s="5" customFormat="1" ht="24.75" customHeight="1">
      <c r="A43" s="41" t="s">
        <v>104</v>
      </c>
      <c r="B43" s="72" t="s">
        <v>172</v>
      </c>
      <c r="C43" s="63">
        <v>8</v>
      </c>
      <c r="D43" s="63"/>
      <c r="E43" s="63"/>
      <c r="F43" s="63"/>
      <c r="G43" s="98">
        <f>SUM(G44:G46)</f>
        <v>423</v>
      </c>
      <c r="H43" s="98">
        <f>SUM(H44:H46)</f>
        <v>141</v>
      </c>
      <c r="I43" s="98">
        <f>SUM(I44:I46)</f>
        <v>282</v>
      </c>
      <c r="J43" s="98">
        <f>SUM(J44,J45)</f>
        <v>252</v>
      </c>
      <c r="K43" s="98">
        <f>SUM(K44,K45)</f>
        <v>30</v>
      </c>
      <c r="L43" s="98">
        <f>SUM(L44,L45)</f>
        <v>0</v>
      </c>
      <c r="M43" s="98">
        <f>M46</f>
        <v>72</v>
      </c>
      <c r="N43" s="98">
        <f>N47</f>
        <v>108</v>
      </c>
      <c r="O43" s="98">
        <f aca="true" t="shared" si="15" ref="O43:T43">SUM(O44,O45)</f>
        <v>0</v>
      </c>
      <c r="P43" s="98">
        <f t="shared" si="15"/>
        <v>0</v>
      </c>
      <c r="Q43" s="98">
        <f t="shared" si="15"/>
        <v>96</v>
      </c>
      <c r="R43" s="98">
        <f t="shared" si="15"/>
        <v>114</v>
      </c>
      <c r="S43" s="98">
        <f t="shared" si="15"/>
        <v>72</v>
      </c>
      <c r="T43" s="40">
        <f t="shared" si="15"/>
        <v>0</v>
      </c>
    </row>
    <row r="44" spans="1:20" ht="11.25" customHeight="1">
      <c r="A44" s="2" t="s">
        <v>105</v>
      </c>
      <c r="B44" s="58" t="s">
        <v>175</v>
      </c>
      <c r="C44" s="63">
        <v>6</v>
      </c>
      <c r="D44" s="63"/>
      <c r="E44" s="63">
        <v>5</v>
      </c>
      <c r="F44" s="63">
        <v>7</v>
      </c>
      <c r="G44" s="26">
        <f>SUM(I44,H44)</f>
        <v>264</v>
      </c>
      <c r="H44" s="26">
        <v>88</v>
      </c>
      <c r="I44" s="99">
        <f>SUM(O44,P44,Q44,R44,S44)</f>
        <v>176</v>
      </c>
      <c r="J44" s="26">
        <f>I44-(K44+L44)</f>
        <v>158</v>
      </c>
      <c r="K44" s="26">
        <v>18</v>
      </c>
      <c r="L44" s="26"/>
      <c r="M44" s="26"/>
      <c r="N44" s="26"/>
      <c r="O44" s="26"/>
      <c r="P44" s="26"/>
      <c r="Q44" s="26">
        <v>64</v>
      </c>
      <c r="R44" s="26">
        <v>76</v>
      </c>
      <c r="S44" s="26">
        <v>36</v>
      </c>
      <c r="T44" s="26"/>
    </row>
    <row r="45" spans="1:20" ht="11.25" customHeight="1">
      <c r="A45" s="2" t="s">
        <v>137</v>
      </c>
      <c r="B45" s="6" t="s">
        <v>176</v>
      </c>
      <c r="C45" s="63">
        <v>7</v>
      </c>
      <c r="D45" s="63"/>
      <c r="E45" s="63">
        <v>5</v>
      </c>
      <c r="F45" s="63">
        <v>6</v>
      </c>
      <c r="G45" s="26">
        <f>SUM(I45,H45)</f>
        <v>159</v>
      </c>
      <c r="H45" s="26">
        <v>53</v>
      </c>
      <c r="I45" s="99">
        <f>SUM(O45,P45,Q45,R45,S45)</f>
        <v>106</v>
      </c>
      <c r="J45" s="26">
        <f>I45-(K45+L45)</f>
        <v>94</v>
      </c>
      <c r="K45" s="26">
        <v>12</v>
      </c>
      <c r="L45" s="26"/>
      <c r="M45" s="26"/>
      <c r="N45" s="26"/>
      <c r="O45" s="26"/>
      <c r="P45" s="26"/>
      <c r="Q45" s="26">
        <v>32</v>
      </c>
      <c r="R45" s="26">
        <v>38</v>
      </c>
      <c r="S45" s="26">
        <v>36</v>
      </c>
      <c r="T45" s="26"/>
    </row>
    <row r="46" spans="1:20" ht="11.25" customHeight="1">
      <c r="A46" s="27" t="s">
        <v>138</v>
      </c>
      <c r="B46" s="43" t="s">
        <v>69</v>
      </c>
      <c r="C46" s="63"/>
      <c r="D46" s="63"/>
      <c r="E46" s="63">
        <v>4</v>
      </c>
      <c r="F46" s="63"/>
      <c r="G46" s="26"/>
      <c r="H46" s="26"/>
      <c r="I46" s="99"/>
      <c r="J46" s="26"/>
      <c r="K46" s="26"/>
      <c r="L46" s="26"/>
      <c r="M46" s="26">
        <f>SUM(O46:T46)</f>
        <v>72</v>
      </c>
      <c r="N46" s="26"/>
      <c r="O46" s="26"/>
      <c r="P46" s="26">
        <v>72</v>
      </c>
      <c r="Q46" s="26"/>
      <c r="R46" s="26"/>
      <c r="S46" s="26"/>
      <c r="T46" s="26"/>
    </row>
    <row r="47" spans="1:20" ht="11.25" customHeight="1">
      <c r="A47" s="27" t="s">
        <v>106</v>
      </c>
      <c r="B47" s="43" t="s">
        <v>103</v>
      </c>
      <c r="C47" s="63"/>
      <c r="D47" s="63"/>
      <c r="E47" s="63">
        <v>8</v>
      </c>
      <c r="F47" s="63"/>
      <c r="G47" s="26"/>
      <c r="H47" s="26"/>
      <c r="I47" s="99"/>
      <c r="J47" s="26"/>
      <c r="K47" s="26"/>
      <c r="L47" s="26"/>
      <c r="M47" s="26"/>
      <c r="N47" s="26">
        <f>SUM(O47:T47)</f>
        <v>108</v>
      </c>
      <c r="O47" s="26"/>
      <c r="P47" s="26"/>
      <c r="Q47" s="26"/>
      <c r="R47" s="26"/>
      <c r="S47" s="26">
        <v>108</v>
      </c>
      <c r="T47" s="26"/>
    </row>
    <row r="48" spans="1:20" s="5" customFormat="1" ht="27" customHeight="1">
      <c r="A48" s="103" t="s">
        <v>107</v>
      </c>
      <c r="B48" s="72" t="s">
        <v>177</v>
      </c>
      <c r="C48" s="63">
        <v>8</v>
      </c>
      <c r="D48" s="63"/>
      <c r="E48" s="63"/>
      <c r="F48" s="63"/>
      <c r="G48" s="98">
        <f>SUM(G49:G51)</f>
        <v>779</v>
      </c>
      <c r="H48" s="98">
        <f>SUM(H49:H51)</f>
        <v>260</v>
      </c>
      <c r="I48" s="98">
        <f>SUM(I49:I51)</f>
        <v>519</v>
      </c>
      <c r="J48" s="98">
        <f>SUM(J49,J50,J51)</f>
        <v>419</v>
      </c>
      <c r="K48" s="98">
        <f>SUM(K49,K50,K51)</f>
        <v>70</v>
      </c>
      <c r="L48" s="98">
        <f>SUM(L49,L50,L51)</f>
        <v>30</v>
      </c>
      <c r="M48" s="98">
        <f>M52</f>
        <v>72</v>
      </c>
      <c r="N48" s="98">
        <f>N53</f>
        <v>108</v>
      </c>
      <c r="O48" s="98">
        <f aca="true" t="shared" si="16" ref="O48:T48">SUM(O49,O50,O51)</f>
        <v>64</v>
      </c>
      <c r="P48" s="98">
        <f t="shared" si="16"/>
        <v>57</v>
      </c>
      <c r="Q48" s="98">
        <f t="shared" si="16"/>
        <v>64</v>
      </c>
      <c r="R48" s="98">
        <f t="shared" si="16"/>
        <v>190</v>
      </c>
      <c r="S48" s="98">
        <f t="shared" si="16"/>
        <v>144</v>
      </c>
      <c r="T48" s="40">
        <f t="shared" si="16"/>
        <v>0</v>
      </c>
    </row>
    <row r="49" spans="1:20" s="5" customFormat="1" ht="15" customHeight="1">
      <c r="A49" s="2" t="s">
        <v>139</v>
      </c>
      <c r="B49" s="58" t="s">
        <v>178</v>
      </c>
      <c r="C49" s="63"/>
      <c r="D49" s="63"/>
      <c r="E49" s="63">
        <v>3</v>
      </c>
      <c r="F49" s="63">
        <v>4</v>
      </c>
      <c r="G49" s="26">
        <f>SUM(I49,H49)</f>
        <v>182</v>
      </c>
      <c r="H49" s="26">
        <v>61</v>
      </c>
      <c r="I49" s="99">
        <f>SUM(O49,P49,Q49,R49,S49)</f>
        <v>121</v>
      </c>
      <c r="J49" s="26">
        <f>I49-(K49+L49)</f>
        <v>91</v>
      </c>
      <c r="K49" s="26">
        <v>30</v>
      </c>
      <c r="L49" s="40"/>
      <c r="M49" s="26"/>
      <c r="N49" s="26"/>
      <c r="O49" s="26">
        <v>64</v>
      </c>
      <c r="P49" s="26">
        <v>57</v>
      </c>
      <c r="Q49" s="26"/>
      <c r="R49" s="26"/>
      <c r="S49" s="26"/>
      <c r="T49" s="26"/>
    </row>
    <row r="50" spans="1:20" s="5" customFormat="1" ht="16.5" customHeight="1">
      <c r="A50" s="2" t="s">
        <v>140</v>
      </c>
      <c r="B50" s="58" t="s">
        <v>179</v>
      </c>
      <c r="C50" s="63">
        <v>5.7</v>
      </c>
      <c r="D50" s="63"/>
      <c r="E50" s="63"/>
      <c r="F50" s="63">
        <v>6</v>
      </c>
      <c r="G50" s="26">
        <f>SUM(I50,H50)</f>
        <v>375</v>
      </c>
      <c r="H50" s="26">
        <v>125</v>
      </c>
      <c r="I50" s="26">
        <f>SUM(O50,P50,Q50,R50,S50)</f>
        <v>250</v>
      </c>
      <c r="J50" s="26">
        <f>I50-(K50+L50)</f>
        <v>200</v>
      </c>
      <c r="K50" s="26">
        <v>20</v>
      </c>
      <c r="L50" s="26">
        <v>30</v>
      </c>
      <c r="M50" s="26"/>
      <c r="N50" s="26"/>
      <c r="O50" s="26"/>
      <c r="P50" s="26"/>
      <c r="Q50" s="26">
        <v>64</v>
      </c>
      <c r="R50" s="26">
        <v>114</v>
      </c>
      <c r="S50" s="26">
        <v>72</v>
      </c>
      <c r="T50" s="26"/>
    </row>
    <row r="51" spans="1:20" s="5" customFormat="1" ht="16.5" customHeight="1">
      <c r="A51" s="2" t="s">
        <v>180</v>
      </c>
      <c r="B51" s="6" t="s">
        <v>181</v>
      </c>
      <c r="C51" s="63"/>
      <c r="D51" s="63"/>
      <c r="E51" s="63">
        <v>6.7</v>
      </c>
      <c r="F51" s="63"/>
      <c r="G51" s="26">
        <f>SUM(I51,H51)</f>
        <v>222</v>
      </c>
      <c r="H51" s="26">
        <v>74</v>
      </c>
      <c r="I51" s="99">
        <f>SUM(O51,P51,Q51,R51,S51)</f>
        <v>148</v>
      </c>
      <c r="J51" s="26">
        <f>I51-(K51+L51)</f>
        <v>128</v>
      </c>
      <c r="K51" s="26">
        <v>20</v>
      </c>
      <c r="L51" s="40"/>
      <c r="M51" s="26"/>
      <c r="N51" s="26"/>
      <c r="O51" s="26"/>
      <c r="P51" s="26"/>
      <c r="Q51" s="26"/>
      <c r="R51" s="26">
        <v>76</v>
      </c>
      <c r="S51" s="26">
        <v>72</v>
      </c>
      <c r="T51" s="26"/>
    </row>
    <row r="52" spans="1:20" ht="11.25" customHeight="1">
      <c r="A52" s="27" t="s">
        <v>226</v>
      </c>
      <c r="B52" s="43" t="s">
        <v>69</v>
      </c>
      <c r="C52" s="63"/>
      <c r="D52" s="63"/>
      <c r="E52" s="63">
        <v>4</v>
      </c>
      <c r="F52" s="63"/>
      <c r="G52" s="26"/>
      <c r="H52" s="26"/>
      <c r="I52" s="99"/>
      <c r="J52" s="26"/>
      <c r="K52" s="26"/>
      <c r="L52" s="26"/>
      <c r="M52" s="26">
        <f>SUM(O52:T52)</f>
        <v>72</v>
      </c>
      <c r="N52" s="26"/>
      <c r="O52" s="26"/>
      <c r="P52" s="26">
        <v>72</v>
      </c>
      <c r="Q52" s="26"/>
      <c r="R52" s="26"/>
      <c r="S52" s="26"/>
      <c r="T52" s="26"/>
    </row>
    <row r="53" spans="1:20" s="5" customFormat="1" ht="15" customHeight="1">
      <c r="A53" s="27" t="s">
        <v>141</v>
      </c>
      <c r="B53" s="43" t="s">
        <v>103</v>
      </c>
      <c r="C53" s="63"/>
      <c r="D53" s="63"/>
      <c r="E53" s="63">
        <v>8</v>
      </c>
      <c r="F53" s="63"/>
      <c r="G53" s="40"/>
      <c r="H53" s="40"/>
      <c r="I53" s="98"/>
      <c r="J53" s="40"/>
      <c r="K53" s="40"/>
      <c r="L53" s="40"/>
      <c r="M53" s="40"/>
      <c r="N53" s="26">
        <f>SUM(O53:T53)</f>
        <v>108</v>
      </c>
      <c r="O53" s="40"/>
      <c r="P53" s="40"/>
      <c r="Q53" s="40"/>
      <c r="R53" s="26"/>
      <c r="S53" s="26">
        <v>108</v>
      </c>
      <c r="T53" s="40"/>
    </row>
    <row r="54" spans="1:20" s="5" customFormat="1" ht="27" customHeight="1">
      <c r="A54" s="103" t="s">
        <v>142</v>
      </c>
      <c r="B54" s="72" t="s">
        <v>182</v>
      </c>
      <c r="C54" s="63">
        <v>8</v>
      </c>
      <c r="D54" s="63"/>
      <c r="E54" s="63"/>
      <c r="F54" s="63"/>
      <c r="G54" s="98">
        <f aca="true" t="shared" si="17" ref="G54:L54">SUM(G55:G57)</f>
        <v>318</v>
      </c>
      <c r="H54" s="98">
        <f t="shared" si="17"/>
        <v>106</v>
      </c>
      <c r="I54" s="98">
        <f t="shared" si="17"/>
        <v>212</v>
      </c>
      <c r="J54" s="98">
        <f t="shared" si="17"/>
        <v>138</v>
      </c>
      <c r="K54" s="98">
        <f t="shared" si="17"/>
        <v>74</v>
      </c>
      <c r="L54" s="98">
        <f t="shared" si="17"/>
        <v>0</v>
      </c>
      <c r="M54" s="98">
        <f>M58</f>
        <v>0</v>
      </c>
      <c r="N54" s="98">
        <f>N59</f>
        <v>144</v>
      </c>
      <c r="O54" s="98">
        <f aca="true" t="shared" si="18" ref="O54:T54">SUM(O55:O57)</f>
        <v>0</v>
      </c>
      <c r="P54" s="98">
        <f t="shared" si="18"/>
        <v>0</v>
      </c>
      <c r="Q54" s="98">
        <f t="shared" si="18"/>
        <v>64</v>
      </c>
      <c r="R54" s="98">
        <f t="shared" si="18"/>
        <v>76</v>
      </c>
      <c r="S54" s="98">
        <f t="shared" si="18"/>
        <v>72</v>
      </c>
      <c r="T54" s="40">
        <f t="shared" si="18"/>
        <v>0</v>
      </c>
    </row>
    <row r="55" spans="1:20" s="5" customFormat="1" ht="15.75" customHeight="1">
      <c r="A55" s="2" t="s">
        <v>183</v>
      </c>
      <c r="B55" s="58" t="s">
        <v>186</v>
      </c>
      <c r="C55" s="63"/>
      <c r="D55" s="63"/>
      <c r="E55" s="63">
        <v>5.6</v>
      </c>
      <c r="F55" s="63">
        <v>7</v>
      </c>
      <c r="G55" s="26">
        <f aca="true" t="shared" si="19" ref="G55:G62">SUM(I55,H55)</f>
        <v>159</v>
      </c>
      <c r="H55" s="26">
        <v>53</v>
      </c>
      <c r="I55" s="99">
        <f>SUM(O55,P55,Q55,R55,S55)</f>
        <v>106</v>
      </c>
      <c r="J55" s="26">
        <f>I55-(K55+L55)</f>
        <v>84</v>
      </c>
      <c r="K55" s="26">
        <v>22</v>
      </c>
      <c r="L55" s="40"/>
      <c r="M55" s="40"/>
      <c r="N55" s="40"/>
      <c r="O55" s="40"/>
      <c r="P55" s="40"/>
      <c r="Q55" s="26">
        <v>32</v>
      </c>
      <c r="R55" s="26">
        <v>38</v>
      </c>
      <c r="S55" s="26">
        <v>36</v>
      </c>
      <c r="T55" s="40"/>
    </row>
    <row r="56" spans="1:20" s="5" customFormat="1" ht="15.75" customHeight="1">
      <c r="A56" s="2" t="s">
        <v>184</v>
      </c>
      <c r="B56" s="6" t="s">
        <v>187</v>
      </c>
      <c r="C56" s="63"/>
      <c r="D56" s="63"/>
      <c r="E56" s="63">
        <v>5.6</v>
      </c>
      <c r="F56" s="63"/>
      <c r="G56" s="26">
        <f t="shared" si="19"/>
        <v>105</v>
      </c>
      <c r="H56" s="26">
        <v>35</v>
      </c>
      <c r="I56" s="99">
        <f>SUM(O56,P56,Q56,R56,S56)</f>
        <v>70</v>
      </c>
      <c r="J56" s="26">
        <f>I56-(K56+L56)</f>
        <v>18</v>
      </c>
      <c r="K56" s="26">
        <v>52</v>
      </c>
      <c r="L56" s="40"/>
      <c r="M56" s="40"/>
      <c r="N56" s="40"/>
      <c r="O56" s="40"/>
      <c r="P56" s="40"/>
      <c r="Q56" s="26">
        <v>32</v>
      </c>
      <c r="R56" s="26">
        <v>38</v>
      </c>
      <c r="S56" s="40"/>
      <c r="T56" s="40"/>
    </row>
    <row r="57" spans="1:20" s="5" customFormat="1" ht="15.75" customHeight="1">
      <c r="A57" s="2" t="s">
        <v>185</v>
      </c>
      <c r="B57" s="58" t="s">
        <v>188</v>
      </c>
      <c r="C57" s="63"/>
      <c r="D57" s="63"/>
      <c r="E57" s="63">
        <v>7</v>
      </c>
      <c r="F57" s="63"/>
      <c r="G57" s="26">
        <f t="shared" si="19"/>
        <v>54</v>
      </c>
      <c r="H57" s="26">
        <v>18</v>
      </c>
      <c r="I57" s="99">
        <f>SUM(O57,P57,Q57,R57,S57)</f>
        <v>36</v>
      </c>
      <c r="J57" s="26">
        <f>I57-(K57+L57)</f>
        <v>36</v>
      </c>
      <c r="K57" s="40"/>
      <c r="L57" s="40"/>
      <c r="M57" s="40"/>
      <c r="N57" s="40"/>
      <c r="O57" s="40"/>
      <c r="P57" s="40"/>
      <c r="Q57" s="40"/>
      <c r="R57" s="40"/>
      <c r="S57" s="26">
        <v>36</v>
      </c>
      <c r="T57" s="40"/>
    </row>
    <row r="58" spans="1:20" ht="13.5" customHeight="1">
      <c r="A58" s="27" t="s">
        <v>148</v>
      </c>
      <c r="B58" s="43" t="s">
        <v>69</v>
      </c>
      <c r="C58" s="63"/>
      <c r="D58" s="63"/>
      <c r="E58" s="63"/>
      <c r="F58" s="63"/>
      <c r="G58" s="26"/>
      <c r="H58" s="26"/>
      <c r="I58" s="99"/>
      <c r="J58" s="26"/>
      <c r="K58" s="26"/>
      <c r="L58" s="26"/>
      <c r="M58" s="26">
        <f>SUM(O58:T58)</f>
        <v>0</v>
      </c>
      <c r="N58" s="26"/>
      <c r="O58" s="26"/>
      <c r="P58" s="26"/>
      <c r="Q58" s="26"/>
      <c r="R58" s="26"/>
      <c r="S58" s="26"/>
      <c r="T58" s="26"/>
    </row>
    <row r="59" spans="1:20" s="5" customFormat="1" ht="13.5" customHeight="1">
      <c r="A59" s="27" t="s">
        <v>227</v>
      </c>
      <c r="B59" s="43" t="s">
        <v>103</v>
      </c>
      <c r="C59" s="63"/>
      <c r="D59" s="63"/>
      <c r="E59" s="63">
        <v>8</v>
      </c>
      <c r="F59" s="63"/>
      <c r="G59" s="40"/>
      <c r="H59" s="40"/>
      <c r="I59" s="98"/>
      <c r="J59" s="40"/>
      <c r="K59" s="40"/>
      <c r="L59" s="40"/>
      <c r="M59" s="40"/>
      <c r="N59" s="26">
        <f>SUM(O59:T59)</f>
        <v>144</v>
      </c>
      <c r="O59" s="40"/>
      <c r="P59" s="40"/>
      <c r="Q59" s="40"/>
      <c r="R59" s="40"/>
      <c r="S59" s="26">
        <v>144</v>
      </c>
      <c r="T59" s="40"/>
    </row>
    <row r="60" spans="1:20" s="5" customFormat="1" ht="15.75" customHeight="1">
      <c r="A60" s="103" t="s">
        <v>189</v>
      </c>
      <c r="B60" s="104" t="s">
        <v>192</v>
      </c>
      <c r="C60" s="63">
        <v>8</v>
      </c>
      <c r="D60" s="63"/>
      <c r="E60" s="63"/>
      <c r="F60" s="63"/>
      <c r="G60" s="98">
        <f>SUM(G61:G62)</f>
        <v>108</v>
      </c>
      <c r="H60" s="98">
        <f>SUM(H61:H62)</f>
        <v>36</v>
      </c>
      <c r="I60" s="98">
        <f>SUM(I61:I62)</f>
        <v>72</v>
      </c>
      <c r="J60" s="98">
        <f>SUM(J61,J62)</f>
        <v>72</v>
      </c>
      <c r="K60" s="98">
        <f>SUM(K61,K62)</f>
        <v>0</v>
      </c>
      <c r="L60" s="98">
        <f>SUM(L61,L62)</f>
        <v>0</v>
      </c>
      <c r="M60" s="98">
        <f>M63</f>
        <v>0</v>
      </c>
      <c r="N60" s="98">
        <f>N64</f>
        <v>72</v>
      </c>
      <c r="O60" s="98">
        <f aca="true" t="shared" si="20" ref="O60:T60">SUM(O61,O62)</f>
        <v>0</v>
      </c>
      <c r="P60" s="98">
        <f t="shared" si="20"/>
        <v>0</v>
      </c>
      <c r="Q60" s="98">
        <f t="shared" si="20"/>
        <v>0</v>
      </c>
      <c r="R60" s="98">
        <f t="shared" si="20"/>
        <v>0</v>
      </c>
      <c r="S60" s="98">
        <f t="shared" si="20"/>
        <v>72</v>
      </c>
      <c r="T60" s="40">
        <f t="shared" si="20"/>
        <v>0</v>
      </c>
    </row>
    <row r="61" spans="1:20" s="5" customFormat="1" ht="15.75" customHeight="1">
      <c r="A61" s="2" t="s">
        <v>190</v>
      </c>
      <c r="B61" s="58" t="s">
        <v>193</v>
      </c>
      <c r="C61" s="63"/>
      <c r="D61" s="63"/>
      <c r="E61" s="63">
        <v>7</v>
      </c>
      <c r="F61" s="63"/>
      <c r="G61" s="26">
        <f t="shared" si="19"/>
        <v>54</v>
      </c>
      <c r="H61" s="26">
        <v>18</v>
      </c>
      <c r="I61" s="99">
        <f>SUM(O61,P61,Q61,R61,S61)</f>
        <v>36</v>
      </c>
      <c r="J61" s="26">
        <f>I61-(K61+L61)</f>
        <v>36</v>
      </c>
      <c r="K61" s="40"/>
      <c r="L61" s="40"/>
      <c r="M61" s="40"/>
      <c r="N61" s="40"/>
      <c r="O61" s="40"/>
      <c r="P61" s="40"/>
      <c r="Q61" s="40"/>
      <c r="R61" s="40"/>
      <c r="S61" s="26">
        <v>36</v>
      </c>
      <c r="T61" s="40"/>
    </row>
    <row r="62" spans="1:20" s="5" customFormat="1" ht="15.75" customHeight="1">
      <c r="A62" s="2" t="s">
        <v>191</v>
      </c>
      <c r="B62" s="6" t="s">
        <v>194</v>
      </c>
      <c r="C62" s="63"/>
      <c r="D62" s="63"/>
      <c r="E62" s="63">
        <v>7</v>
      </c>
      <c r="F62" s="63"/>
      <c r="G62" s="26">
        <f t="shared" si="19"/>
        <v>54</v>
      </c>
      <c r="H62" s="26">
        <v>18</v>
      </c>
      <c r="I62" s="99">
        <f>SUM(O62,P62,Q62,R62,S62)</f>
        <v>36</v>
      </c>
      <c r="J62" s="26">
        <f>I62-(K62+L62)</f>
        <v>36</v>
      </c>
      <c r="K62" s="40"/>
      <c r="L62" s="40"/>
      <c r="M62" s="40"/>
      <c r="N62" s="40"/>
      <c r="O62" s="40"/>
      <c r="P62" s="40"/>
      <c r="Q62" s="40"/>
      <c r="R62" s="40"/>
      <c r="S62" s="26">
        <v>36</v>
      </c>
      <c r="T62" s="40"/>
    </row>
    <row r="63" spans="1:20" s="5" customFormat="1" ht="12.75" customHeight="1">
      <c r="A63" s="27" t="s">
        <v>148</v>
      </c>
      <c r="B63" s="43" t="s">
        <v>69</v>
      </c>
      <c r="C63" s="63"/>
      <c r="D63" s="63"/>
      <c r="E63" s="63"/>
      <c r="F63" s="63"/>
      <c r="G63" s="26"/>
      <c r="H63" s="26"/>
      <c r="I63" s="99"/>
      <c r="J63" s="26"/>
      <c r="K63" s="40"/>
      <c r="L63" s="40"/>
      <c r="M63" s="26">
        <f>SUM(O63:T63)</f>
        <v>0</v>
      </c>
      <c r="N63" s="40"/>
      <c r="O63" s="40"/>
      <c r="P63" s="40"/>
      <c r="Q63" s="40"/>
      <c r="R63" s="40"/>
      <c r="S63" s="26"/>
      <c r="T63" s="40"/>
    </row>
    <row r="64" spans="1:20" s="5" customFormat="1" ht="15" customHeight="1">
      <c r="A64" s="27" t="s">
        <v>228</v>
      </c>
      <c r="B64" s="43" t="s">
        <v>103</v>
      </c>
      <c r="C64" s="63"/>
      <c r="D64" s="63"/>
      <c r="E64" s="63">
        <v>6</v>
      </c>
      <c r="F64" s="63"/>
      <c r="G64" s="40"/>
      <c r="H64" s="40"/>
      <c r="I64" s="98"/>
      <c r="J64" s="40"/>
      <c r="K64" s="40"/>
      <c r="L64" s="40"/>
      <c r="M64" s="40"/>
      <c r="N64" s="26">
        <f>SUM(O64:T64)</f>
        <v>72</v>
      </c>
      <c r="O64" s="40"/>
      <c r="P64" s="40"/>
      <c r="Q64" s="40"/>
      <c r="R64" s="26">
        <v>72</v>
      </c>
      <c r="S64" s="26"/>
      <c r="T64" s="40"/>
    </row>
    <row r="65" spans="1:20" ht="25.5" customHeight="1">
      <c r="A65" s="103" t="s">
        <v>195</v>
      </c>
      <c r="B65" s="72" t="s">
        <v>196</v>
      </c>
      <c r="C65" s="63">
        <v>8</v>
      </c>
      <c r="D65" s="63"/>
      <c r="E65" s="63"/>
      <c r="F65" s="63"/>
      <c r="G65" s="98">
        <f>SUM(G66:G68)</f>
        <v>54</v>
      </c>
      <c r="H65" s="98">
        <f>SUM(H66:H68)</f>
        <v>18</v>
      </c>
      <c r="I65" s="98">
        <f>SUM(I66:I68)</f>
        <v>36</v>
      </c>
      <c r="J65" s="98">
        <f>SUM(J66,J68)</f>
        <v>0</v>
      </c>
      <c r="K65" s="98">
        <f>SUM(K66,K68)</f>
        <v>36</v>
      </c>
      <c r="L65" s="98">
        <f>SUM(L66,L68)</f>
        <v>0</v>
      </c>
      <c r="M65" s="99">
        <f>M68</f>
        <v>0</v>
      </c>
      <c r="N65" s="99">
        <f>N68</f>
        <v>108</v>
      </c>
      <c r="O65" s="98">
        <f>SUM(O66)</f>
        <v>0</v>
      </c>
      <c r="P65" s="98">
        <f>SUM(P66)</f>
        <v>0</v>
      </c>
      <c r="Q65" s="98">
        <f>SUM(Q66)</f>
        <v>0</v>
      </c>
      <c r="R65" s="98">
        <f>SUM(R66)</f>
        <v>0</v>
      </c>
      <c r="S65" s="98">
        <f>SUM(S66)</f>
        <v>36</v>
      </c>
      <c r="T65" s="26"/>
    </row>
    <row r="66" spans="1:20" ht="28.5" customHeight="1">
      <c r="A66" s="2" t="s">
        <v>225</v>
      </c>
      <c r="B66" s="83" t="s">
        <v>300</v>
      </c>
      <c r="C66" s="64"/>
      <c r="D66" s="64"/>
      <c r="E66" s="63"/>
      <c r="F66" s="63">
        <v>7</v>
      </c>
      <c r="G66" s="26">
        <f>SUM(I66,H66)</f>
        <v>54</v>
      </c>
      <c r="H66" s="26">
        <v>18</v>
      </c>
      <c r="I66" s="99">
        <f>SUM(O66,P66,Q66,R66,S66)</f>
        <v>36</v>
      </c>
      <c r="J66" s="26">
        <f>I66-(K66+L66)</f>
        <v>0</v>
      </c>
      <c r="K66" s="26">
        <v>36</v>
      </c>
      <c r="L66" s="26"/>
      <c r="M66" s="26"/>
      <c r="N66" s="26"/>
      <c r="O66" s="26"/>
      <c r="P66" s="26"/>
      <c r="Q66" s="26"/>
      <c r="R66" s="26"/>
      <c r="S66" s="26">
        <v>36</v>
      </c>
      <c r="T66" s="26"/>
    </row>
    <row r="67" spans="1:20" ht="13.5" customHeight="1">
      <c r="A67" s="27" t="s">
        <v>148</v>
      </c>
      <c r="B67" s="43" t="s">
        <v>69</v>
      </c>
      <c r="C67" s="64"/>
      <c r="D67" s="64"/>
      <c r="E67" s="64"/>
      <c r="F67" s="63"/>
      <c r="G67" s="26"/>
      <c r="H67" s="26"/>
      <c r="I67" s="99"/>
      <c r="J67" s="26"/>
      <c r="K67" s="26"/>
      <c r="L67" s="26"/>
      <c r="M67" s="26">
        <f>SUM(O67:T67)</f>
        <v>0</v>
      </c>
      <c r="N67" s="26"/>
      <c r="O67" s="26"/>
      <c r="P67" s="26"/>
      <c r="Q67" s="26"/>
      <c r="R67" s="26"/>
      <c r="S67" s="26"/>
      <c r="T67" s="26"/>
    </row>
    <row r="68" spans="1:20" ht="13.5" customHeight="1">
      <c r="A68" s="27" t="s">
        <v>262</v>
      </c>
      <c r="B68" s="43" t="s">
        <v>103</v>
      </c>
      <c r="C68" s="64"/>
      <c r="D68" s="64"/>
      <c r="E68" s="63">
        <v>6</v>
      </c>
      <c r="F68" s="63"/>
      <c r="G68" s="26"/>
      <c r="H68" s="26"/>
      <c r="I68" s="99"/>
      <c r="J68" s="26"/>
      <c r="K68" s="26"/>
      <c r="L68" s="26"/>
      <c r="M68" s="26"/>
      <c r="N68" s="26">
        <f>SUM(O68:T68)</f>
        <v>108</v>
      </c>
      <c r="O68" s="26"/>
      <c r="P68" s="26"/>
      <c r="Q68" s="26"/>
      <c r="R68" s="26">
        <v>108</v>
      </c>
      <c r="S68" s="26"/>
      <c r="T68" s="26"/>
    </row>
    <row r="69" spans="1:20" ht="13.5" customHeight="1">
      <c r="A69" s="42"/>
      <c r="B69" s="128"/>
      <c r="C69" s="64"/>
      <c r="D69" s="64"/>
      <c r="E69" s="64"/>
      <c r="F69" s="63"/>
      <c r="G69" s="40"/>
      <c r="H69" s="40"/>
      <c r="I69" s="40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</row>
    <row r="70" spans="1:20" ht="15.75" customHeight="1">
      <c r="A70" s="124"/>
      <c r="B70" s="125" t="s">
        <v>117</v>
      </c>
      <c r="C70" s="126"/>
      <c r="D70" s="126"/>
      <c r="E70" s="126"/>
      <c r="F70" s="126"/>
      <c r="G70" s="122">
        <f>'3-4'!G8+'5-6'!G7</f>
        <v>6858</v>
      </c>
      <c r="H70" s="122">
        <f>'3-4'!H8+'5-6'!H7</f>
        <v>2286</v>
      </c>
      <c r="I70" s="122">
        <f>'3-4'!I8+'5-6'!I7</f>
        <v>4572</v>
      </c>
      <c r="J70" s="122">
        <f>'3-4'!J8+'5-6'!J7</f>
        <v>3137</v>
      </c>
      <c r="K70" s="122">
        <f>'3-4'!K8+'5-6'!K7</f>
        <v>1319</v>
      </c>
      <c r="L70" s="122">
        <f>'3-4'!L8+'5-6'!L7</f>
        <v>80</v>
      </c>
      <c r="M70" s="122">
        <f>'3-4'!M8+'5-6'!M7</f>
        <v>144</v>
      </c>
      <c r="N70" s="122">
        <f>'3-4'!N8+'5-6'!N7</f>
        <v>612</v>
      </c>
      <c r="O70" s="127"/>
      <c r="P70" s="127"/>
      <c r="Q70" s="127"/>
      <c r="R70" s="127"/>
      <c r="S70" s="127"/>
      <c r="T70" s="127"/>
    </row>
    <row r="71" spans="1:20" ht="10.5" customHeight="1">
      <c r="A71" s="27"/>
      <c r="B71" s="61"/>
      <c r="C71" s="64"/>
      <c r="D71" s="64"/>
      <c r="E71" s="64"/>
      <c r="F71" s="64"/>
      <c r="G71" s="40"/>
      <c r="H71" s="40"/>
      <c r="I71" s="40"/>
      <c r="J71" s="40"/>
      <c r="K71" s="40"/>
      <c r="L71" s="40"/>
      <c r="M71" s="40"/>
      <c r="N71" s="40"/>
      <c r="O71" s="26"/>
      <c r="P71" s="26"/>
      <c r="Q71" s="26"/>
      <c r="R71" s="26"/>
      <c r="S71" s="26"/>
      <c r="T71" s="26"/>
    </row>
    <row r="72" spans="1:20" ht="14.25" customHeight="1">
      <c r="A72" s="103" t="s">
        <v>109</v>
      </c>
      <c r="B72" s="102" t="s">
        <v>108</v>
      </c>
      <c r="C72" s="63"/>
      <c r="D72" s="63"/>
      <c r="E72" s="63"/>
      <c r="F72" s="63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40" t="s">
        <v>118</v>
      </c>
    </row>
    <row r="73" spans="1:20" s="5" customFormat="1" ht="16.5" customHeight="1">
      <c r="A73" s="103" t="s">
        <v>113</v>
      </c>
      <c r="B73" s="102" t="s">
        <v>82</v>
      </c>
      <c r="C73" s="63"/>
      <c r="D73" s="63"/>
      <c r="E73" s="63"/>
      <c r="F73" s="63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 t="s">
        <v>119</v>
      </c>
    </row>
    <row r="74" spans="1:20" ht="14.25" customHeight="1">
      <c r="A74" s="41"/>
      <c r="B74" s="102" t="s">
        <v>111</v>
      </c>
      <c r="C74" s="63"/>
      <c r="D74" s="63"/>
      <c r="E74" s="63"/>
      <c r="F74" s="63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</row>
    <row r="75" spans="1:20" ht="15.75" customHeight="1">
      <c r="A75" s="27"/>
      <c r="B75" s="102" t="s">
        <v>112</v>
      </c>
      <c r="C75" s="63"/>
      <c r="D75" s="63"/>
      <c r="E75" s="63"/>
      <c r="F75" s="63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</row>
    <row r="76" spans="1:20" ht="27" customHeight="1">
      <c r="A76" s="27" t="s">
        <v>114</v>
      </c>
      <c r="B76" s="60" t="s">
        <v>134</v>
      </c>
      <c r="C76" s="65"/>
      <c r="D76" s="65"/>
      <c r="E76" s="65"/>
      <c r="F76" s="65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</row>
    <row r="77" spans="1:20" ht="26.25" customHeight="1">
      <c r="A77" s="27" t="s">
        <v>115</v>
      </c>
      <c r="B77" s="60" t="s">
        <v>135</v>
      </c>
      <c r="C77" s="65"/>
      <c r="D77" s="65"/>
      <c r="E77" s="65"/>
      <c r="F77" s="65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</row>
    <row r="78" spans="1:20" ht="11.25" customHeight="1" thickBot="1">
      <c r="A78" s="34"/>
      <c r="B78" s="35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</row>
    <row r="79" spans="1:20" ht="23.25" customHeight="1">
      <c r="A79" s="32" t="s">
        <v>110</v>
      </c>
      <c r="B79" s="132" t="s">
        <v>259</v>
      </c>
      <c r="C79" s="67"/>
      <c r="D79" s="67"/>
      <c r="E79" s="67"/>
      <c r="F79" s="67"/>
      <c r="G79" s="74"/>
      <c r="H79" s="74"/>
      <c r="I79" s="315" t="s">
        <v>35</v>
      </c>
      <c r="J79" s="294" t="s">
        <v>253</v>
      </c>
      <c r="K79" s="295"/>
      <c r="L79" s="295"/>
      <c r="M79" s="295"/>
      <c r="N79" s="296"/>
      <c r="O79" s="129">
        <f aca="true" t="shared" si="21" ref="O79:T79">O7</f>
        <v>576</v>
      </c>
      <c r="P79" s="129">
        <f t="shared" si="21"/>
        <v>684</v>
      </c>
      <c r="Q79" s="129">
        <f t="shared" si="21"/>
        <v>576</v>
      </c>
      <c r="R79" s="129">
        <f t="shared" si="21"/>
        <v>684</v>
      </c>
      <c r="S79" s="129">
        <f t="shared" si="21"/>
        <v>648</v>
      </c>
      <c r="T79" s="129">
        <f t="shared" si="21"/>
        <v>0</v>
      </c>
    </row>
    <row r="80" spans="1:20" ht="11.25" customHeight="1">
      <c r="A80" s="31"/>
      <c r="B80" s="72"/>
      <c r="H80" s="75"/>
      <c r="I80" s="316"/>
      <c r="J80" s="294" t="s">
        <v>254</v>
      </c>
      <c r="K80" s="295"/>
      <c r="L80" s="295"/>
      <c r="M80" s="295"/>
      <c r="N80" s="296"/>
      <c r="O80" s="130">
        <f aca="true" t="shared" si="22" ref="O80:T80">O41+O46+O52+O58+O63+O67</f>
        <v>0</v>
      </c>
      <c r="P80" s="130">
        <f t="shared" si="22"/>
        <v>144</v>
      </c>
      <c r="Q80" s="130">
        <f t="shared" si="22"/>
        <v>0</v>
      </c>
      <c r="R80" s="130">
        <f t="shared" si="22"/>
        <v>0</v>
      </c>
      <c r="S80" s="130">
        <f t="shared" si="22"/>
        <v>0</v>
      </c>
      <c r="T80" s="130">
        <f t="shared" si="22"/>
        <v>0</v>
      </c>
    </row>
    <row r="81" spans="1:20" ht="48" customHeight="1">
      <c r="A81" s="59"/>
      <c r="B81" s="97" t="s">
        <v>297</v>
      </c>
      <c r="C81" s="68"/>
      <c r="D81" s="68"/>
      <c r="E81" s="68"/>
      <c r="F81" s="68"/>
      <c r="H81" s="75"/>
      <c r="I81" s="316"/>
      <c r="J81" s="323" t="s">
        <v>255</v>
      </c>
      <c r="K81" s="324"/>
      <c r="L81" s="324"/>
      <c r="M81" s="324"/>
      <c r="N81" s="325"/>
      <c r="O81" s="130">
        <f>O42+O47+O53+O59+O64+O68</f>
        <v>0</v>
      </c>
      <c r="P81" s="130">
        <f>P42+P47+P53+P59+P64+P68</f>
        <v>0</v>
      </c>
      <c r="Q81" s="130">
        <f>Q42+Q47+Q53+Q59+Q64+Q68</f>
        <v>0</v>
      </c>
      <c r="R81" s="130">
        <f>R42+R47+R53+R59+R64+R68</f>
        <v>180</v>
      </c>
      <c r="S81" s="130">
        <f>S42+S47+S53+S59+S64+S68</f>
        <v>432</v>
      </c>
      <c r="T81" s="137" t="s">
        <v>263</v>
      </c>
    </row>
    <row r="82" spans="1:20" ht="11.25" customHeight="1">
      <c r="A82" s="31"/>
      <c r="H82" s="75"/>
      <c r="I82" s="316"/>
      <c r="J82" s="294" t="s">
        <v>256</v>
      </c>
      <c r="K82" s="295"/>
      <c r="L82" s="295"/>
      <c r="M82" s="295"/>
      <c r="N82" s="296"/>
      <c r="O82" s="130">
        <v>2</v>
      </c>
      <c r="P82" s="130">
        <v>3</v>
      </c>
      <c r="Q82" s="130">
        <v>2</v>
      </c>
      <c r="R82" s="130">
        <v>3</v>
      </c>
      <c r="S82" s="130">
        <v>2</v>
      </c>
      <c r="T82" s="130">
        <v>6</v>
      </c>
    </row>
    <row r="83" spans="1:20" ht="11.25" customHeight="1">
      <c r="A83" s="31"/>
      <c r="H83" s="75"/>
      <c r="I83" s="316"/>
      <c r="J83" s="294" t="s">
        <v>257</v>
      </c>
      <c r="K83" s="295"/>
      <c r="L83" s="295"/>
      <c r="M83" s="295"/>
      <c r="N83" s="296"/>
      <c r="O83" s="130">
        <v>5</v>
      </c>
      <c r="P83" s="130">
        <v>5</v>
      </c>
      <c r="Q83" s="130">
        <v>5</v>
      </c>
      <c r="R83" s="130">
        <v>5</v>
      </c>
      <c r="S83" s="130">
        <v>6</v>
      </c>
      <c r="T83" s="130">
        <v>4</v>
      </c>
    </row>
    <row r="84" spans="1:26" s="57" customFormat="1" ht="12">
      <c r="A84" s="31"/>
      <c r="B84" s="6"/>
      <c r="C84" s="11"/>
      <c r="D84" s="11"/>
      <c r="E84" s="11"/>
      <c r="F84" s="11"/>
      <c r="G84" s="11"/>
      <c r="H84" s="75"/>
      <c r="I84" s="316"/>
      <c r="J84" s="320" t="s">
        <v>258</v>
      </c>
      <c r="K84" s="321"/>
      <c r="L84" s="321"/>
      <c r="M84" s="321"/>
      <c r="N84" s="322"/>
      <c r="O84" s="131">
        <v>0</v>
      </c>
      <c r="P84" s="131">
        <v>0</v>
      </c>
      <c r="Q84" s="131">
        <v>0</v>
      </c>
      <c r="R84" s="131">
        <v>0</v>
      </c>
      <c r="S84" s="131">
        <v>0</v>
      </c>
      <c r="T84" s="131">
        <v>0</v>
      </c>
      <c r="U84" s="31"/>
      <c r="V84" s="6"/>
      <c r="W84" s="6"/>
      <c r="X84" s="6"/>
      <c r="Y84" s="6"/>
      <c r="Z84" s="6"/>
    </row>
    <row r="85" spans="1:26" s="58" customFormat="1" ht="12">
      <c r="A85" s="33"/>
      <c r="B85" s="28"/>
      <c r="C85" s="69"/>
      <c r="D85" s="69"/>
      <c r="E85" s="69"/>
      <c r="F85" s="69"/>
      <c r="G85" s="69"/>
      <c r="H85" s="76"/>
      <c r="I85" s="317"/>
      <c r="J85" s="294" t="s">
        <v>260</v>
      </c>
      <c r="K85" s="318"/>
      <c r="L85" s="318"/>
      <c r="M85" s="318"/>
      <c r="N85" s="319"/>
      <c r="O85" s="130">
        <v>0</v>
      </c>
      <c r="P85" s="130">
        <v>0</v>
      </c>
      <c r="Q85" s="130">
        <v>0</v>
      </c>
      <c r="R85" s="130">
        <v>1</v>
      </c>
      <c r="S85" s="130">
        <v>2</v>
      </c>
      <c r="T85" s="130">
        <v>0</v>
      </c>
      <c r="U85" s="31"/>
      <c r="V85" s="6"/>
      <c r="W85" s="6"/>
      <c r="X85" s="6"/>
      <c r="Y85" s="6"/>
      <c r="Z85" s="6"/>
    </row>
    <row r="86" ht="12">
      <c r="K86" s="11" t="s">
        <v>132</v>
      </c>
    </row>
  </sheetData>
  <sheetProtection/>
  <mergeCells count="25">
    <mergeCell ref="S5:T5"/>
    <mergeCell ref="O5:P5"/>
    <mergeCell ref="J5:L5"/>
    <mergeCell ref="I79:I85"/>
    <mergeCell ref="J85:N85"/>
    <mergeCell ref="J84:N84"/>
    <mergeCell ref="J81:N81"/>
    <mergeCell ref="M5:M6"/>
    <mergeCell ref="N5:N6"/>
    <mergeCell ref="G4:G6"/>
    <mergeCell ref="I5:I6"/>
    <mergeCell ref="A1:T1"/>
    <mergeCell ref="A3:A6"/>
    <mergeCell ref="B3:B6"/>
    <mergeCell ref="Q5:R5"/>
    <mergeCell ref="O3:T4"/>
    <mergeCell ref="G3:L3"/>
    <mergeCell ref="I4:L4"/>
    <mergeCell ref="C3:F5"/>
    <mergeCell ref="H4:H6"/>
    <mergeCell ref="J83:N83"/>
    <mergeCell ref="J80:N80"/>
    <mergeCell ref="J82:N82"/>
    <mergeCell ref="J79:N79"/>
    <mergeCell ref="M3:N4"/>
  </mergeCells>
  <printOptions/>
  <pageMargins left="0.2362204724409449" right="0" top="0.3937007874015748" bottom="0" header="0" footer="0"/>
  <pageSetup horizontalDpi="600" verticalDpi="600" orientation="landscape" paperSize="9" scale="73" r:id="rId1"/>
  <rowBreaks count="2" manualBreakCount="2">
    <brk id="36" max="19" man="1"/>
    <brk id="70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2">
      <selection activeCell="I32" sqref="I32"/>
    </sheetView>
  </sheetViews>
  <sheetFormatPr defaultColWidth="9.140625" defaultRowHeight="12.75"/>
  <cols>
    <col min="1" max="1" width="9.140625" style="37" customWidth="1"/>
    <col min="2" max="2" width="50.28125" style="37" customWidth="1"/>
    <col min="3" max="3" width="9.28125" style="78" customWidth="1"/>
    <col min="4" max="4" width="10.7109375" style="37" customWidth="1"/>
    <col min="5" max="5" width="7.140625" style="78" customWidth="1"/>
    <col min="6" max="6" width="73.421875" style="37" customWidth="1"/>
    <col min="7" max="16384" width="9.140625" style="37" customWidth="1"/>
  </cols>
  <sheetData>
    <row r="1" spans="2:6" ht="27" customHeight="1" thickBot="1">
      <c r="B1" s="327" t="s">
        <v>151</v>
      </c>
      <c r="C1" s="328"/>
      <c r="D1" s="328"/>
      <c r="E1" s="326" t="s">
        <v>145</v>
      </c>
      <c r="F1" s="326"/>
    </row>
    <row r="2" spans="1:6" ht="24.75" customHeight="1">
      <c r="A2" s="80" t="s">
        <v>38</v>
      </c>
      <c r="B2" s="80" t="s">
        <v>37</v>
      </c>
      <c r="C2" s="80" t="s">
        <v>146</v>
      </c>
      <c r="D2" s="80" t="s">
        <v>147</v>
      </c>
      <c r="E2" s="38" t="s">
        <v>38</v>
      </c>
      <c r="F2" s="89" t="s">
        <v>37</v>
      </c>
    </row>
    <row r="3" spans="1:6" ht="16.5" customHeight="1">
      <c r="A3" s="79" t="s">
        <v>148</v>
      </c>
      <c r="B3" s="79" t="s">
        <v>69</v>
      </c>
      <c r="C3" s="81">
        <v>4</v>
      </c>
      <c r="D3" s="81">
        <v>4</v>
      </c>
      <c r="E3" s="70"/>
      <c r="F3" s="71" t="s">
        <v>123</v>
      </c>
    </row>
    <row r="4" spans="1:6" ht="16.5" customHeight="1">
      <c r="A4" s="79" t="s">
        <v>149</v>
      </c>
      <c r="B4" s="79" t="s">
        <v>103</v>
      </c>
      <c r="C4" s="82">
        <v>6.7</v>
      </c>
      <c r="D4" s="82">
        <v>17</v>
      </c>
      <c r="E4" s="105">
        <v>1</v>
      </c>
      <c r="F4" s="106" t="s">
        <v>230</v>
      </c>
    </row>
    <row r="5" spans="1:6" ht="16.5" customHeight="1">
      <c r="A5" s="79" t="s">
        <v>150</v>
      </c>
      <c r="B5" s="79" t="s">
        <v>108</v>
      </c>
      <c r="C5" s="82">
        <v>8</v>
      </c>
      <c r="D5" s="82">
        <v>4</v>
      </c>
      <c r="E5" s="105">
        <v>2</v>
      </c>
      <c r="F5" s="106" t="s">
        <v>231</v>
      </c>
    </row>
    <row r="6" spans="1:6" ht="16.5" customHeight="1">
      <c r="A6" s="79"/>
      <c r="B6" s="61" t="s">
        <v>117</v>
      </c>
      <c r="C6" s="83"/>
      <c r="D6" s="82">
        <f>SUM(D3:D5)</f>
        <v>25</v>
      </c>
      <c r="E6" s="105">
        <v>3</v>
      </c>
      <c r="F6" s="106" t="s">
        <v>232</v>
      </c>
    </row>
    <row r="7" spans="1:6" ht="16.5" customHeight="1">
      <c r="A7" s="84"/>
      <c r="B7" s="84"/>
      <c r="C7" s="85"/>
      <c r="D7" s="86"/>
      <c r="E7" s="105">
        <v>4</v>
      </c>
      <c r="F7" s="106" t="s">
        <v>233</v>
      </c>
    </row>
    <row r="8" spans="3:6" ht="16.5" customHeight="1">
      <c r="C8" s="36"/>
      <c r="D8" s="87"/>
      <c r="E8" s="105">
        <v>5</v>
      </c>
      <c r="F8" s="106" t="s">
        <v>234</v>
      </c>
    </row>
    <row r="9" spans="4:6" ht="16.5" customHeight="1">
      <c r="D9" s="87"/>
      <c r="E9" s="105">
        <v>6</v>
      </c>
      <c r="F9" s="106" t="s">
        <v>235</v>
      </c>
    </row>
    <row r="10" spans="4:6" ht="16.5" customHeight="1">
      <c r="D10" s="87"/>
      <c r="E10" s="105">
        <v>7</v>
      </c>
      <c r="F10" s="106" t="s">
        <v>236</v>
      </c>
    </row>
    <row r="11" spans="4:6" ht="16.5" customHeight="1">
      <c r="D11" s="87"/>
      <c r="E11" s="105">
        <v>8</v>
      </c>
      <c r="F11" s="106" t="s">
        <v>237</v>
      </c>
    </row>
    <row r="12" spans="4:6" ht="16.5" customHeight="1">
      <c r="D12" s="87"/>
      <c r="E12" s="105">
        <v>9</v>
      </c>
      <c r="F12" s="106" t="s">
        <v>238</v>
      </c>
    </row>
    <row r="13" spans="4:6" ht="32.25" customHeight="1">
      <c r="D13" s="87"/>
      <c r="E13" s="105">
        <v>10</v>
      </c>
      <c r="F13" s="106" t="s">
        <v>239</v>
      </c>
    </row>
    <row r="14" spans="4:6" ht="16.5" customHeight="1">
      <c r="D14" s="87"/>
      <c r="E14" s="105">
        <v>11</v>
      </c>
      <c r="F14" s="106" t="s">
        <v>240</v>
      </c>
    </row>
    <row r="15" spans="4:6" ht="16.5" customHeight="1">
      <c r="D15" s="87"/>
      <c r="E15" s="105">
        <v>12</v>
      </c>
      <c r="F15" s="106" t="s">
        <v>152</v>
      </c>
    </row>
    <row r="16" spans="4:6" ht="16.5" customHeight="1">
      <c r="D16" s="87"/>
      <c r="E16" s="105">
        <v>13</v>
      </c>
      <c r="F16" s="106" t="s">
        <v>298</v>
      </c>
    </row>
    <row r="17" spans="4:6" ht="16.5" customHeight="1">
      <c r="D17" s="88"/>
      <c r="E17" s="77"/>
      <c r="F17" s="107" t="s">
        <v>124</v>
      </c>
    </row>
    <row r="18" spans="4:6" ht="16.5" customHeight="1">
      <c r="D18" s="87"/>
      <c r="E18" s="105">
        <v>1</v>
      </c>
      <c r="F18" s="106" t="s">
        <v>241</v>
      </c>
    </row>
    <row r="19" spans="4:6" ht="16.5" customHeight="1">
      <c r="D19" s="87"/>
      <c r="E19" s="105">
        <v>2</v>
      </c>
      <c r="F19" s="106" t="s">
        <v>299</v>
      </c>
    </row>
    <row r="20" spans="4:6" ht="16.5" customHeight="1">
      <c r="D20" s="87"/>
      <c r="E20" s="105">
        <v>3</v>
      </c>
      <c r="F20" s="106" t="s">
        <v>242</v>
      </c>
    </row>
    <row r="21" spans="4:6" ht="16.5" customHeight="1">
      <c r="D21" s="87"/>
      <c r="E21" s="105">
        <v>4</v>
      </c>
      <c r="F21" s="106" t="s">
        <v>243</v>
      </c>
    </row>
    <row r="22" spans="4:6" ht="16.5" customHeight="1">
      <c r="D22" s="87"/>
      <c r="E22" s="105">
        <v>5</v>
      </c>
      <c r="F22" s="106" t="s">
        <v>244</v>
      </c>
    </row>
    <row r="23" spans="4:6" ht="16.5" customHeight="1">
      <c r="D23" s="87"/>
      <c r="E23" s="105">
        <v>6</v>
      </c>
      <c r="F23" s="106" t="s">
        <v>245</v>
      </c>
    </row>
    <row r="24" spans="4:6" ht="16.5" customHeight="1">
      <c r="D24" s="87"/>
      <c r="E24" s="105">
        <v>7</v>
      </c>
      <c r="F24" s="106" t="s">
        <v>246</v>
      </c>
    </row>
    <row r="25" spans="4:6" ht="16.5" customHeight="1">
      <c r="D25" s="87"/>
      <c r="E25" s="105">
        <v>8</v>
      </c>
      <c r="F25" s="106" t="s">
        <v>247</v>
      </c>
    </row>
    <row r="26" spans="4:6" ht="16.5" customHeight="1">
      <c r="D26" s="87"/>
      <c r="E26" s="105">
        <v>9</v>
      </c>
      <c r="F26" s="106" t="s">
        <v>248</v>
      </c>
    </row>
    <row r="27" spans="4:6" ht="16.5" customHeight="1">
      <c r="D27" s="36"/>
      <c r="E27" s="77"/>
      <c r="F27" s="107" t="s">
        <v>125</v>
      </c>
    </row>
    <row r="28" spans="5:6" ht="16.5" customHeight="1">
      <c r="E28" s="105">
        <v>1</v>
      </c>
      <c r="F28" s="106" t="s">
        <v>249</v>
      </c>
    </row>
    <row r="29" spans="5:6" ht="16.5" customHeight="1">
      <c r="E29" s="77"/>
      <c r="F29" s="107" t="s">
        <v>143</v>
      </c>
    </row>
    <row r="30" spans="5:6" ht="16.5" customHeight="1">
      <c r="E30" s="105">
        <v>1</v>
      </c>
      <c r="F30" s="106" t="s">
        <v>144</v>
      </c>
    </row>
    <row r="31" spans="5:6" ht="16.5" customHeight="1">
      <c r="E31" s="77"/>
      <c r="F31" s="107" t="s">
        <v>126</v>
      </c>
    </row>
    <row r="32" spans="5:6" ht="16.5" customHeight="1">
      <c r="E32" s="105">
        <v>1</v>
      </c>
      <c r="F32" s="106" t="s">
        <v>127</v>
      </c>
    </row>
    <row r="33" spans="5:6" ht="16.5" customHeight="1">
      <c r="E33" s="105">
        <v>2</v>
      </c>
      <c r="F33" s="106" t="s">
        <v>128</v>
      </c>
    </row>
    <row r="34" spans="5:6" ht="16.5" customHeight="1">
      <c r="E34" s="77"/>
      <c r="F34" s="107" t="s">
        <v>129</v>
      </c>
    </row>
    <row r="35" spans="5:6" ht="16.5" customHeight="1">
      <c r="E35" s="105">
        <v>1</v>
      </c>
      <c r="F35" s="106" t="s">
        <v>130</v>
      </c>
    </row>
    <row r="36" spans="5:6" ht="16.5" customHeight="1">
      <c r="E36" s="105">
        <v>2</v>
      </c>
      <c r="F36" s="106" t="s">
        <v>131</v>
      </c>
    </row>
  </sheetData>
  <sheetProtection/>
  <mergeCells count="2">
    <mergeCell ref="E1:F1"/>
    <mergeCell ref="B1:D1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2018-10-17T10:59:28Z</cp:lastPrinted>
  <dcterms:created xsi:type="dcterms:W3CDTF">2005-01-19T10:32:31Z</dcterms:created>
  <dcterms:modified xsi:type="dcterms:W3CDTF">2022-03-31T12:23:48Z</dcterms:modified>
  <cp:category/>
  <cp:version/>
  <cp:contentType/>
  <cp:contentStatus/>
</cp:coreProperties>
</file>